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L:\Politik og Konkurrencer\3. Green Key\3.2.1. År\2022\GTO\"/>
    </mc:Choice>
  </mc:AlternateContent>
  <xr:revisionPtr revIDLastSave="0" documentId="13_ncr:1_{CCF0320F-3247-44E0-9909-61786B7E8E54}" xr6:coauthVersionLast="47" xr6:coauthVersionMax="47" xr10:uidLastSave="{00000000-0000-0000-0000-000000000000}"/>
  <bookViews>
    <workbookView xWindow="-108" yWindow="-108" windowWidth="23256" windowHeight="12576" tabRatio="762" xr2:uid="{00000000-000D-0000-FFFF-FFFF00000000}"/>
  </bookViews>
  <sheets>
    <sheet name="A. Virksomhedsdata" sheetId="1" r:id="rId1"/>
    <sheet name="B. Kriterier" sheetId="12" r:id="rId2"/>
    <sheet name="C. Ansøgning" sheetId="11" r:id="rId3"/>
    <sheet name="D. Introduktion" sheetId="8" r:id="rId4"/>
    <sheet name="1.2 Miljøprocedure" sheetId="13" r:id="rId5"/>
    <sheet name="4.Vandforbrug" sheetId="4" r:id="rId6"/>
    <sheet name="5.6 Rengøring" sheetId="16" r:id="rId7"/>
    <sheet name="6.1 Affaldsplan" sheetId="15" r:id="rId8"/>
    <sheet name="8.1 Økologiprocent" sheetId="7" r:id="rId9"/>
    <sheet name="8.13 Madspildsprocedure" sheetId="14" r:id="rId10"/>
    <sheet name="9.2 Samarbejdsaftale" sheetId="18" r:id="rId11"/>
    <sheet name="12.1 Grøn indkøbspolitik " sheetId="17" r:id="rId12"/>
    <sheet name="Ark2" sheetId="19" r:id="rId13"/>
  </sheets>
  <definedNames>
    <definedName name="_xlnm._FilterDatabase" localSheetId="2" hidden="1">'C. Ansøgning'!$A$1:$J$164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6" i="11" l="1"/>
  <c r="H25" i="11"/>
  <c r="H131" i="11"/>
  <c r="H94" i="11"/>
  <c r="H87" i="11"/>
  <c r="H68" i="11"/>
  <c r="H55" i="11"/>
  <c r="H54" i="11"/>
  <c r="H52" i="11"/>
  <c r="H40" i="11"/>
  <c r="H144" i="11"/>
  <c r="H142" i="11"/>
  <c r="H141" i="11"/>
  <c r="H133" i="11"/>
  <c r="H132" i="11"/>
  <c r="H125" i="11"/>
  <c r="H108" i="11"/>
  <c r="H107" i="11"/>
  <c r="H106" i="11"/>
  <c r="H105" i="11"/>
  <c r="H102" i="11"/>
  <c r="H90" i="11"/>
  <c r="H88" i="11"/>
  <c r="H86" i="11"/>
  <c r="H71" i="11"/>
  <c r="H70" i="11"/>
  <c r="H53" i="11"/>
  <c r="H39" i="11"/>
  <c r="H38" i="11"/>
  <c r="H37" i="11"/>
  <c r="H36" i="11"/>
  <c r="H24" i="11"/>
  <c r="H18" i="11"/>
  <c r="H103" i="11"/>
  <c r="H95" i="11"/>
  <c r="H91" i="11"/>
  <c r="H69" i="11"/>
  <c r="H41" i="11"/>
  <c r="H143" i="11"/>
  <c r="H104" i="11"/>
  <c r="H93" i="11"/>
  <c r="H92" i="11"/>
  <c r="H89" i="11"/>
  <c r="H85" i="11"/>
  <c r="H67" i="11"/>
  <c r="H66" i="11"/>
  <c r="H17" i="11"/>
  <c r="H16" i="11"/>
  <c r="G144" i="11"/>
  <c r="G143" i="11"/>
  <c r="G142" i="11"/>
  <c r="G141" i="11"/>
  <c r="G133" i="11"/>
  <c r="G132" i="11"/>
  <c r="G131" i="11"/>
  <c r="G125" i="11"/>
  <c r="G108" i="11"/>
  <c r="G107" i="11"/>
  <c r="G106" i="11"/>
  <c r="G105" i="11"/>
  <c r="G104" i="11"/>
  <c r="G103" i="11"/>
  <c r="G102" i="11"/>
  <c r="G95" i="11"/>
  <c r="G94" i="11"/>
  <c r="G93" i="11"/>
  <c r="G92" i="11"/>
  <c r="G91" i="11"/>
  <c r="G90" i="11"/>
  <c r="G89" i="11"/>
  <c r="G88" i="11"/>
  <c r="G87" i="11"/>
  <c r="G86" i="11"/>
  <c r="G85" i="11"/>
  <c r="G71" i="11"/>
  <c r="G70" i="11"/>
  <c r="G69" i="11"/>
  <c r="G68" i="11"/>
  <c r="G67" i="11"/>
  <c r="G66" i="11"/>
  <c r="G55" i="11"/>
  <c r="G54" i="11"/>
  <c r="G53" i="11"/>
  <c r="G52" i="11"/>
  <c r="G41" i="11"/>
  <c r="G40" i="11"/>
  <c r="G39" i="11"/>
  <c r="G38" i="11"/>
  <c r="G37" i="11"/>
  <c r="G36" i="11"/>
  <c r="G26" i="11"/>
  <c r="G25" i="11"/>
  <c r="G24" i="11"/>
  <c r="G18" i="11"/>
  <c r="G17" i="11"/>
  <c r="G16" i="11"/>
  <c r="I163" i="11" l="1"/>
  <c r="G96" i="11"/>
  <c r="H96" i="11"/>
  <c r="H42" i="11"/>
  <c r="G42" i="11"/>
  <c r="G19" i="11" l="1"/>
  <c r="H19" i="11"/>
  <c r="D83" i="11"/>
  <c r="H164" i="11" l="1"/>
  <c r="I164" i="11"/>
  <c r="J164" i="11"/>
  <c r="B164" i="11"/>
  <c r="H163" i="11"/>
  <c r="J163" i="11"/>
  <c r="B163" i="11"/>
  <c r="J162" i="11"/>
  <c r="B162" i="11"/>
  <c r="B161" i="11"/>
  <c r="C161" i="11"/>
  <c r="D161" i="11"/>
  <c r="E161" i="11"/>
  <c r="F161" i="11"/>
  <c r="J161" i="11"/>
  <c r="A161" i="11"/>
  <c r="B160" i="11"/>
  <c r="C160" i="11"/>
  <c r="D160" i="11"/>
  <c r="E160" i="11"/>
  <c r="F160" i="11"/>
  <c r="J160" i="11"/>
  <c r="A160" i="11"/>
  <c r="B159" i="11"/>
  <c r="C159" i="11"/>
  <c r="D159" i="11"/>
  <c r="E159" i="11"/>
  <c r="F159" i="11"/>
  <c r="J159" i="11"/>
  <c r="A159" i="11"/>
  <c r="B158" i="11"/>
  <c r="C158" i="11"/>
  <c r="D158" i="11"/>
  <c r="E158" i="11"/>
  <c r="F158" i="11"/>
  <c r="J158" i="11"/>
  <c r="A158" i="11"/>
  <c r="B157" i="11"/>
  <c r="C157" i="11"/>
  <c r="D157" i="11"/>
  <c r="E157" i="11"/>
  <c r="F157" i="11"/>
  <c r="J157" i="11"/>
  <c r="A157" i="11"/>
  <c r="B156" i="11"/>
  <c r="C156" i="11"/>
  <c r="D156" i="11"/>
  <c r="E156" i="11"/>
  <c r="F156" i="11"/>
  <c r="J156" i="11"/>
  <c r="A156" i="11"/>
  <c r="B155" i="11"/>
  <c r="C155" i="11"/>
  <c r="D155" i="11"/>
  <c r="E155" i="11"/>
  <c r="F155" i="11"/>
  <c r="J155" i="11"/>
  <c r="A155" i="11"/>
  <c r="B154" i="11"/>
  <c r="C154" i="11"/>
  <c r="D154" i="11"/>
  <c r="E154" i="11"/>
  <c r="F154" i="11"/>
  <c r="J154" i="11"/>
  <c r="A154" i="11"/>
  <c r="B153" i="11"/>
  <c r="C153" i="11"/>
  <c r="D153" i="11"/>
  <c r="E153" i="11"/>
  <c r="F153" i="11"/>
  <c r="J153" i="11"/>
  <c r="A153" i="11"/>
  <c r="B152" i="11"/>
  <c r="C152" i="11"/>
  <c r="D152" i="11"/>
  <c r="E152" i="11"/>
  <c r="F152" i="11"/>
  <c r="J152" i="11"/>
  <c r="A152" i="11"/>
  <c r="J151" i="11"/>
  <c r="B151" i="11"/>
  <c r="C151" i="11"/>
  <c r="D151" i="11"/>
  <c r="E151" i="11"/>
  <c r="F151" i="11"/>
  <c r="A151" i="11"/>
  <c r="G117" i="11"/>
  <c r="H117" i="11"/>
  <c r="H158" i="11"/>
  <c r="G56" i="11"/>
  <c r="G155" i="11" s="1"/>
  <c r="H56" i="11"/>
  <c r="H155" i="11" s="1"/>
  <c r="G8" i="11"/>
  <c r="G151" i="11" s="1"/>
  <c r="H8" i="11"/>
  <c r="H151" i="11" s="1"/>
  <c r="F130" i="11" l="1"/>
  <c r="E130" i="11"/>
  <c r="D130" i="11"/>
  <c r="D82" i="11"/>
  <c r="D77" i="11"/>
  <c r="D76" i="11"/>
  <c r="D74" i="11"/>
  <c r="F65" i="11"/>
  <c r="E65" i="11"/>
  <c r="D65" i="11"/>
  <c r="F51" i="11"/>
  <c r="E51" i="11"/>
  <c r="D48" i="11"/>
  <c r="D46" i="11"/>
  <c r="D45" i="11"/>
  <c r="D44" i="11"/>
  <c r="D29" i="11"/>
  <c r="D100" i="11"/>
  <c r="H134" i="11"/>
  <c r="H161" i="11" s="1"/>
  <c r="H126" i="11"/>
  <c r="H160" i="11" s="1"/>
  <c r="G126" i="11"/>
  <c r="G160" i="11" s="1"/>
  <c r="H157" i="11"/>
  <c r="G157" i="11"/>
  <c r="H72" i="11"/>
  <c r="H156" i="11" s="1"/>
  <c r="H154" i="11"/>
  <c r="H27" i="11"/>
  <c r="H153" i="11" s="1"/>
  <c r="G152" i="11"/>
  <c r="H152" i="11"/>
  <c r="G134" i="11"/>
  <c r="G109" i="11"/>
  <c r="G72" i="11"/>
  <c r="G156" i="11" s="1"/>
  <c r="G154" i="11"/>
  <c r="G27" i="11"/>
  <c r="G153" i="11" s="1"/>
  <c r="E6" i="7"/>
  <c r="F6" i="7"/>
  <c r="F5" i="7"/>
  <c r="F8" i="7"/>
  <c r="F9" i="7"/>
  <c r="F10" i="7"/>
  <c r="F11" i="7"/>
  <c r="F12" i="7"/>
  <c r="F13" i="7"/>
  <c r="F14" i="7"/>
  <c r="F15" i="7"/>
  <c r="F16" i="7"/>
  <c r="F17" i="7"/>
  <c r="F18" i="7"/>
  <c r="F19" i="7"/>
  <c r="F20" i="7"/>
  <c r="F21" i="7"/>
  <c r="F22" i="7"/>
  <c r="F23" i="7"/>
  <c r="F24" i="7"/>
  <c r="F25" i="7"/>
  <c r="F7" i="7"/>
  <c r="E9" i="7"/>
  <c r="E10" i="7"/>
  <c r="E11" i="7"/>
  <c r="E12" i="7"/>
  <c r="E13" i="7"/>
  <c r="E14" i="7"/>
  <c r="E15" i="7"/>
  <c r="E16" i="7"/>
  <c r="E17" i="7"/>
  <c r="E18" i="7"/>
  <c r="E19" i="7"/>
  <c r="E20" i="7"/>
  <c r="E21" i="7"/>
  <c r="E22" i="7"/>
  <c r="E23" i="7"/>
  <c r="E24" i="7"/>
  <c r="E25" i="7"/>
  <c r="E8" i="7"/>
  <c r="E7" i="7"/>
  <c r="G64" i="4"/>
  <c r="E64" i="4"/>
  <c r="D63" i="4"/>
  <c r="F63" i="4" s="1"/>
  <c r="H63" i="4" s="1"/>
  <c r="D62" i="4"/>
  <c r="F62" i="4" s="1"/>
  <c r="H62" i="4" s="1"/>
  <c r="D61" i="4"/>
  <c r="F61" i="4" s="1"/>
  <c r="H61" i="4" s="1"/>
  <c r="D60" i="4"/>
  <c r="F60" i="4" s="1"/>
  <c r="H60" i="4" s="1"/>
  <c r="D59" i="4"/>
  <c r="F59" i="4" s="1"/>
  <c r="H59" i="4" s="1"/>
  <c r="D58" i="4"/>
  <c r="F58" i="4" s="1"/>
  <c r="H58" i="4" s="1"/>
  <c r="D57" i="4"/>
  <c r="F57" i="4" s="1"/>
  <c r="H57" i="4" s="1"/>
  <c r="D56" i="4"/>
  <c r="F56" i="4" s="1"/>
  <c r="H56" i="4" s="1"/>
  <c r="D55" i="4"/>
  <c r="F55" i="4" s="1"/>
  <c r="H55" i="4" s="1"/>
  <c r="D54" i="4"/>
  <c r="F54" i="4" s="1"/>
  <c r="H54" i="4" s="1"/>
  <c r="D53" i="4"/>
  <c r="F53" i="4" s="1"/>
  <c r="H53" i="4" s="1"/>
  <c r="D52" i="4"/>
  <c r="F52" i="4" s="1"/>
  <c r="H52" i="4" s="1"/>
  <c r="D51" i="4"/>
  <c r="F51" i="4" s="1"/>
  <c r="H51" i="4" s="1"/>
  <c r="D50" i="4"/>
  <c r="F50" i="4" s="1"/>
  <c r="H50" i="4" s="1"/>
  <c r="D49" i="4"/>
  <c r="F49" i="4" s="1"/>
  <c r="H49" i="4" s="1"/>
  <c r="D48" i="4"/>
  <c r="F48" i="4" s="1"/>
  <c r="H48" i="4" s="1"/>
  <c r="D47" i="4"/>
  <c r="F47" i="4" s="1"/>
  <c r="H47" i="4" s="1"/>
  <c r="D46" i="4"/>
  <c r="F46" i="4" s="1"/>
  <c r="H46" i="4" s="1"/>
  <c r="D45" i="4"/>
  <c r="F45" i="4" s="1"/>
  <c r="H45" i="4" s="1"/>
  <c r="H64" i="4" s="1"/>
  <c r="D44" i="4"/>
  <c r="D43" i="4"/>
  <c r="F43" i="4" s="1"/>
  <c r="H43" i="4" s="1"/>
  <c r="F42" i="4"/>
  <c r="E26" i="4"/>
  <c r="D26" i="4"/>
  <c r="E25" i="4"/>
  <c r="D25" i="4"/>
  <c r="E24" i="4"/>
  <c r="F24" i="4" s="1"/>
  <c r="D24" i="4"/>
  <c r="E23" i="4"/>
  <c r="D23" i="4"/>
  <c r="E22" i="4"/>
  <c r="D22" i="4"/>
  <c r="E21" i="4"/>
  <c r="D21" i="4"/>
  <c r="E20" i="4"/>
  <c r="D20" i="4"/>
  <c r="E19" i="4"/>
  <c r="D19" i="4"/>
  <c r="E18" i="4"/>
  <c r="D18" i="4"/>
  <c r="E17" i="4"/>
  <c r="D17" i="4"/>
  <c r="E16" i="4"/>
  <c r="G16" i="4" s="1"/>
  <c r="H16" i="4" s="1"/>
  <c r="D16" i="4"/>
  <c r="E15" i="4"/>
  <c r="D15" i="4"/>
  <c r="E14" i="4"/>
  <c r="D14" i="4"/>
  <c r="E13" i="4"/>
  <c r="D13" i="4"/>
  <c r="E12" i="4"/>
  <c r="F12" i="4" s="1"/>
  <c r="D12" i="4"/>
  <c r="E11" i="4"/>
  <c r="D11" i="4"/>
  <c r="E10" i="4"/>
  <c r="D10" i="4"/>
  <c r="E9" i="4"/>
  <c r="D9" i="4"/>
  <c r="G9" i="4" s="1"/>
  <c r="H9" i="4" s="1"/>
  <c r="E8" i="4"/>
  <c r="G8" i="4" s="1"/>
  <c r="H8" i="4" s="1"/>
  <c r="D8" i="4"/>
  <c r="E6" i="4"/>
  <c r="D6" i="4"/>
  <c r="G5" i="4"/>
  <c r="H5" i="4" s="1"/>
  <c r="F5" i="4"/>
  <c r="H145" i="11" l="1"/>
  <c r="G161" i="11"/>
  <c r="G145" i="11"/>
  <c r="G162" i="11" s="1"/>
  <c r="G12" i="4"/>
  <c r="H12" i="4" s="1"/>
  <c r="F10" i="4"/>
  <c r="F18" i="4"/>
  <c r="G22" i="4"/>
  <c r="H22" i="4" s="1"/>
  <c r="F26" i="4"/>
  <c r="F16" i="4"/>
  <c r="G15" i="4"/>
  <c r="H15" i="4" s="1"/>
  <c r="F6" i="4"/>
  <c r="G11" i="4"/>
  <c r="H11" i="4" s="1"/>
  <c r="F15" i="4"/>
  <c r="F19" i="4"/>
  <c r="G23" i="4"/>
  <c r="H23" i="4" s="1"/>
  <c r="G6" i="4"/>
  <c r="H6" i="4" s="1"/>
  <c r="G18" i="4"/>
  <c r="H18" i="4" s="1"/>
  <c r="F8" i="4"/>
  <c r="G20" i="4"/>
  <c r="H20" i="4" s="1"/>
  <c r="G24" i="4"/>
  <c r="H24" i="4" s="1"/>
  <c r="F11" i="4"/>
  <c r="G19" i="4"/>
  <c r="H19" i="4" s="1"/>
  <c r="D64" i="4"/>
  <c r="F9" i="4"/>
  <c r="F13" i="4"/>
  <c r="G17" i="4"/>
  <c r="H17" i="4" s="1"/>
  <c r="G21" i="4"/>
  <c r="H21" i="4" s="1"/>
  <c r="F25" i="4"/>
  <c r="F14" i="4"/>
  <c r="F22" i="4"/>
  <c r="G26" i="4"/>
  <c r="H26" i="4" s="1"/>
  <c r="G150" i="11"/>
  <c r="I109" i="11"/>
  <c r="G158" i="11"/>
  <c r="I72" i="11"/>
  <c r="I156" i="11" s="1"/>
  <c r="I56" i="11"/>
  <c r="I155" i="11" s="1"/>
  <c r="I117" i="11"/>
  <c r="I126" i="11"/>
  <c r="I160" i="11" s="1"/>
  <c r="G25" i="4"/>
  <c r="H25" i="4" s="1"/>
  <c r="G13" i="4"/>
  <c r="H13" i="4" s="1"/>
  <c r="F23" i="4"/>
  <c r="G10" i="4"/>
  <c r="H10" i="4" s="1"/>
  <c r="G14" i="4"/>
  <c r="H14" i="4" s="1"/>
  <c r="F21" i="4"/>
  <c r="F20" i="4"/>
  <c r="F17" i="4"/>
  <c r="F44" i="4"/>
  <c r="I27" i="11"/>
  <c r="I153" i="11" s="1"/>
  <c r="I42" i="11"/>
  <c r="I154" i="11" s="1"/>
  <c r="I8" i="11"/>
  <c r="I151" i="11" s="1"/>
  <c r="I134" i="11"/>
  <c r="I161" i="11" s="1"/>
  <c r="I96" i="11"/>
  <c r="I157" i="11" s="1"/>
  <c r="I19" i="11"/>
  <c r="I152" i="11" s="1"/>
  <c r="G146" i="11" l="1"/>
  <c r="G163" i="11" s="1"/>
  <c r="H162" i="11"/>
  <c r="F64" i="4"/>
  <c r="H44" i="4"/>
  <c r="I145" i="11"/>
  <c r="I162" i="11" s="1"/>
  <c r="G147" i="11" l="1"/>
  <c r="G164" i="11" s="1"/>
</calcChain>
</file>

<file path=xl/sharedStrings.xml><?xml version="1.0" encoding="utf-8"?>
<sst xmlns="http://schemas.openxmlformats.org/spreadsheetml/2006/main" count="1394" uniqueCount="795">
  <si>
    <t>Data</t>
  </si>
  <si>
    <t>G0.1</t>
  </si>
  <si>
    <t>Virksomhedens navn</t>
  </si>
  <si>
    <t>G0.2</t>
  </si>
  <si>
    <t>Gade</t>
  </si>
  <si>
    <t>G0.3</t>
  </si>
  <si>
    <t xml:space="preserve">Postnr </t>
  </si>
  <si>
    <t>G0.4</t>
  </si>
  <si>
    <t>By</t>
  </si>
  <si>
    <t>G0.5</t>
  </si>
  <si>
    <t>Landsdel</t>
  </si>
  <si>
    <t>G0.6</t>
  </si>
  <si>
    <t>Officiel telefonnr.</t>
  </si>
  <si>
    <t>G0.7</t>
  </si>
  <si>
    <t>G0.8</t>
  </si>
  <si>
    <t>Officiel e-mail</t>
  </si>
  <si>
    <t>G0.9</t>
  </si>
  <si>
    <t>Hjemmeside adresse</t>
  </si>
  <si>
    <t>G0.10</t>
  </si>
  <si>
    <t>Byggeår</t>
  </si>
  <si>
    <t>G0.11</t>
  </si>
  <si>
    <t>Antal værelser</t>
  </si>
  <si>
    <t>G0.12</t>
  </si>
  <si>
    <t>Antal etage m2</t>
  </si>
  <si>
    <t>G0.13</t>
  </si>
  <si>
    <t>Antal opvarmede m2</t>
  </si>
  <si>
    <t>G0.14</t>
  </si>
  <si>
    <t>G0.15</t>
  </si>
  <si>
    <t>G0.16</t>
  </si>
  <si>
    <t>Varmetype</t>
  </si>
  <si>
    <t>G0.17</t>
  </si>
  <si>
    <t>G0.18</t>
  </si>
  <si>
    <t>Egen produktion af vedvarende energi</t>
  </si>
  <si>
    <t>G0.19</t>
  </si>
  <si>
    <t>Evt. lukkeperiode</t>
  </si>
  <si>
    <t>G0.20</t>
  </si>
  <si>
    <t>Ejerforhold/selskabsform</t>
  </si>
  <si>
    <t>G0.21</t>
  </si>
  <si>
    <t>Personale</t>
  </si>
  <si>
    <t> Data</t>
  </si>
  <si>
    <t>G0.30</t>
  </si>
  <si>
    <t>Antal ansatte</t>
  </si>
  <si>
    <t>G0.31</t>
  </si>
  <si>
    <t>G0.32</t>
  </si>
  <si>
    <t>G0.33</t>
  </si>
  <si>
    <t>G0.34</t>
  </si>
  <si>
    <t>G0.35</t>
  </si>
  <si>
    <t>G0.36</t>
  </si>
  <si>
    <t>G0.37</t>
  </si>
  <si>
    <t>Evt. supplerende kontaktperson</t>
  </si>
  <si>
    <t>G0.38</t>
  </si>
  <si>
    <t>G0.39</t>
  </si>
  <si>
    <t>G0.40</t>
  </si>
  <si>
    <t>Hele/dele af bygninger som er fredet</t>
  </si>
  <si>
    <t>Miljøledelse</t>
  </si>
  <si>
    <t>Type</t>
  </si>
  <si>
    <t>Ja/nej</t>
  </si>
  <si>
    <t>Evt. kommentarer</t>
  </si>
  <si>
    <t>Obligatorisk</t>
  </si>
  <si>
    <t>Ja</t>
  </si>
  <si>
    <t>Gæsteinformation</t>
  </si>
  <si>
    <t>Vand</t>
  </si>
  <si>
    <t>Affald</t>
  </si>
  <si>
    <t>Energi</t>
  </si>
  <si>
    <t>Fødevarer</t>
  </si>
  <si>
    <t>     </t>
  </si>
  <si>
    <t>Koordinator(er)</t>
  </si>
  <si>
    <t>Jens Jensen</t>
  </si>
  <si>
    <t>Vandpris/m3</t>
  </si>
  <si>
    <t>1000 l= 1 m3</t>
  </si>
  <si>
    <t>Dato</t>
  </si>
  <si>
    <t>Aflæsning/m3</t>
  </si>
  <si>
    <t>Forbrug i /m3</t>
  </si>
  <si>
    <t>Periodens længde/dage</t>
  </si>
  <si>
    <t>Omk i kr. pr dag</t>
  </si>
  <si>
    <t>Forbrug pr. mdr/m3</t>
  </si>
  <si>
    <t>Pris pr/mdr</t>
  </si>
  <si>
    <t>Startaflæs</t>
  </si>
  <si>
    <t>=</t>
  </si>
  <si>
    <t>Startaflæsning</t>
  </si>
  <si>
    <t>År</t>
  </si>
  <si>
    <t>Vandpris/kr</t>
  </si>
  <si>
    <t>Pris pr/år</t>
  </si>
  <si>
    <t>Antal gæster</t>
  </si>
  <si>
    <t>Omk pr. gæst</t>
  </si>
  <si>
    <t>201X</t>
  </si>
  <si>
    <t>201Y</t>
  </si>
  <si>
    <t>Gnsnit</t>
  </si>
  <si>
    <t>Periode</t>
  </si>
  <si>
    <t>Samlede indkøb i kr eller kg</t>
  </si>
  <si>
    <t>Samlede økoligi i kr. eller kg.</t>
  </si>
  <si>
    <t>Økologiprocent</t>
  </si>
  <si>
    <t>Startdag</t>
  </si>
  <si>
    <t>Kort beskrivelse</t>
  </si>
  <si>
    <t>Ansvarlig</t>
  </si>
  <si>
    <t>Emne</t>
  </si>
  <si>
    <t>Hvad betyder "Evt. kommentarer"?</t>
  </si>
  <si>
    <t>Det er eventuelle uddybninger af jeres svar.</t>
  </si>
  <si>
    <t>Arket gemmes på jeres netværk eller eget drev og sendes herefter elektronisk til green-key@horesta.dk.</t>
  </si>
  <si>
    <t>Følgende mailadresser ønsker 
at modtage nyhedsbrev</t>
  </si>
  <si>
    <t>Direkte mailadresse (direktør/leder)</t>
  </si>
  <si>
    <t>Direkte telefonnr. (Miljøkontakt)</t>
  </si>
  <si>
    <t>Direkte mailadresse (Miljøkontakt)</t>
  </si>
  <si>
    <t>Direkte telefonnr. (direktør/leder)</t>
  </si>
  <si>
    <t>Hvor skal excel-arket sendes hen?</t>
  </si>
  <si>
    <t>Hvad skal de øvrige ark bruges til?</t>
  </si>
  <si>
    <t>Hvor megen virksomhedsdata skal udfyldes?</t>
  </si>
  <si>
    <t>Produkt</t>
  </si>
  <si>
    <t>Leverandør</t>
  </si>
  <si>
    <t>Miljømærket</t>
  </si>
  <si>
    <t>Forbrug</t>
  </si>
  <si>
    <t>Højt</t>
  </si>
  <si>
    <t>Leverandør X</t>
  </si>
  <si>
    <t>Leverandør Y</t>
  </si>
  <si>
    <t>Rengøring X1</t>
  </si>
  <si>
    <t>Rengøring X2</t>
  </si>
  <si>
    <t>Rengøring Y1</t>
  </si>
  <si>
    <t>Nej</t>
  </si>
  <si>
    <t>Svanen</t>
  </si>
  <si>
    <t>Der Blauer Engel</t>
  </si>
  <si>
    <t>Hvilket mærke</t>
  </si>
  <si>
    <t>Middel</t>
  </si>
  <si>
    <t>Lavt</t>
  </si>
  <si>
    <t>Hvor mange point skal der opnås?</t>
  </si>
  <si>
    <t>Hvad sker der ved forkert udfyldelse af skemaet?</t>
  </si>
  <si>
    <t>Sekretariatet vil altid vende tilbage til virksomheden, hvis der er noget som er udfyldt forkert eller er uklart.</t>
  </si>
  <si>
    <t>Hvad sker der hvis vi svarer nej på et obligatorisk kriterium?</t>
  </si>
  <si>
    <t>Alle obligatoriske kriterier skal opfyldes. Sekretariatet vil altid vende tilbage til virksomheden, hvis der er svaret nej ud for et obligatorisk kriterium for at sikre rette rådgivning vedr. kriteriet.</t>
  </si>
  <si>
    <t>Navn på direktør/leder</t>
  </si>
  <si>
    <t>Titel på direktør/Leder</t>
  </si>
  <si>
    <t>Navn på miljøkontakt/ansvarlig</t>
  </si>
  <si>
    <t>Titel på miljøkontakt/ansvarlig</t>
  </si>
  <si>
    <t>G0.41</t>
  </si>
  <si>
    <t>Evt. titel supplerende kontaktperson</t>
  </si>
  <si>
    <t xml:space="preserve">Evt. mailadresse supplerende kontakt </t>
  </si>
  <si>
    <t>G0.42</t>
  </si>
  <si>
    <t>p</t>
  </si>
  <si>
    <t>Årlig tjek af opfyldelse</t>
  </si>
  <si>
    <t>Tydeligt skilt, diplom eller folder</t>
  </si>
  <si>
    <t>Vandfrie urinaler</t>
  </si>
  <si>
    <t>ps</t>
  </si>
  <si>
    <t>o</t>
  </si>
  <si>
    <t>5.12</t>
  </si>
  <si>
    <t>5.13</t>
  </si>
  <si>
    <t>6.1</t>
  </si>
  <si>
    <t>7.12</t>
  </si>
  <si>
    <t>7.13</t>
  </si>
  <si>
    <t>7.14</t>
  </si>
  <si>
    <t>7.15</t>
  </si>
  <si>
    <t>7.17</t>
  </si>
  <si>
    <t>8.2</t>
  </si>
  <si>
    <t>10.10</t>
  </si>
  <si>
    <t>Antal point</t>
  </si>
  <si>
    <t>Pointgrænse</t>
  </si>
  <si>
    <t>Plus/minus over grænse</t>
  </si>
  <si>
    <t>1.1</t>
  </si>
  <si>
    <t>1.2</t>
  </si>
  <si>
    <t>1.4</t>
  </si>
  <si>
    <t>1.5</t>
  </si>
  <si>
    <t>1.6</t>
  </si>
  <si>
    <t>2.1</t>
  </si>
  <si>
    <t>2.2</t>
  </si>
  <si>
    <t>2.3</t>
  </si>
  <si>
    <t>3.1</t>
  </si>
  <si>
    <t>3.2</t>
  </si>
  <si>
    <t>3.3</t>
  </si>
  <si>
    <t>3.10</t>
  </si>
  <si>
    <t>4.1</t>
  </si>
  <si>
    <t>4.2</t>
  </si>
  <si>
    <t>4.3</t>
  </si>
  <si>
    <t>4.11</t>
  </si>
  <si>
    <t>4.13</t>
  </si>
  <si>
    <t>5.1</t>
  </si>
  <si>
    <t>5.2</t>
  </si>
  <si>
    <t>5.3</t>
  </si>
  <si>
    <t>5.10</t>
  </si>
  <si>
    <t>5.11</t>
  </si>
  <si>
    <t>6.10</t>
  </si>
  <si>
    <t>6.11</t>
  </si>
  <si>
    <t>6.12</t>
  </si>
  <si>
    <t>7.1</t>
  </si>
  <si>
    <t>7.4</t>
  </si>
  <si>
    <t>7.10</t>
  </si>
  <si>
    <t>7.11</t>
  </si>
  <si>
    <t>8.1</t>
  </si>
  <si>
    <t>8.3</t>
  </si>
  <si>
    <t>9.1</t>
  </si>
  <si>
    <t>10.1</t>
  </si>
  <si>
    <t>11.1</t>
  </si>
  <si>
    <t>11.10</t>
  </si>
  <si>
    <t>12.1</t>
  </si>
  <si>
    <t>12.2</t>
  </si>
  <si>
    <t>12.3</t>
  </si>
  <si>
    <t>12.10</t>
  </si>
  <si>
    <t>12.11</t>
  </si>
  <si>
    <t>2.4</t>
  </si>
  <si>
    <t>8.11</t>
  </si>
  <si>
    <t>Madspild</t>
  </si>
  <si>
    <t>8.13</t>
  </si>
  <si>
    <t>8.14</t>
  </si>
  <si>
    <t>Når I er klar</t>
  </si>
  <si>
    <t>Hvad betyder nummereringen fx 1.2</t>
  </si>
  <si>
    <t>Når I er eller er tæt på at være medlem vil I få adgang til intern hjemmeside med værktøjer og hjælp til miljøarbejdet.</t>
  </si>
  <si>
    <t>Hvilke ark skal udfyldes?</t>
  </si>
  <si>
    <t>Hvordan skal vi bruge excel-arket?</t>
  </si>
  <si>
    <t>Hvad hvis vi ikke opfylder det nu, men gør det senere?</t>
  </si>
  <si>
    <t>Frist?</t>
  </si>
  <si>
    <t>Inddragelse af samarbejdspartnere</t>
  </si>
  <si>
    <t>Gennemgår ved årsskiftet stedets miljøindsats</t>
  </si>
  <si>
    <t xml:space="preserve">Inddrager samarbejdspartnere </t>
  </si>
  <si>
    <t>Minimum et årligt personalemøde skal have bæredygtighed på dagsordenen</t>
  </si>
  <si>
    <t xml:space="preserve">Kollegaer spørges om deres forslag til miljøforbedringer </t>
  </si>
  <si>
    <t>2.5</t>
  </si>
  <si>
    <t>2.6</t>
  </si>
  <si>
    <t>Pointkriterier</t>
  </si>
  <si>
    <t>2.11</t>
  </si>
  <si>
    <t>2.12</t>
  </si>
  <si>
    <t>2.13</t>
  </si>
  <si>
    <t>3.11</t>
  </si>
  <si>
    <t>3.12</t>
  </si>
  <si>
    <t>4.5</t>
  </si>
  <si>
    <t>4.6</t>
  </si>
  <si>
    <t>4.7</t>
  </si>
  <si>
    <t>5.5</t>
  </si>
  <si>
    <t>5.6</t>
  </si>
  <si>
    <t>5.7</t>
  </si>
  <si>
    <t>5.8</t>
  </si>
  <si>
    <t>6.2</t>
  </si>
  <si>
    <t>6.5</t>
  </si>
  <si>
    <t>6.7</t>
  </si>
  <si>
    <t>Pointkriterium</t>
  </si>
  <si>
    <t>7.2a</t>
  </si>
  <si>
    <t>7.2b</t>
  </si>
  <si>
    <t>7.2c</t>
  </si>
  <si>
    <t>7.5</t>
  </si>
  <si>
    <t>7.6</t>
  </si>
  <si>
    <t>7.9</t>
  </si>
  <si>
    <t>7.16a</t>
  </si>
  <si>
    <t>7.16b</t>
  </si>
  <si>
    <t>7.16c</t>
  </si>
  <si>
    <t>8.4</t>
  </si>
  <si>
    <t>8.15</t>
  </si>
  <si>
    <t>8.16</t>
  </si>
  <si>
    <t>8.17</t>
  </si>
  <si>
    <t>9.2</t>
  </si>
  <si>
    <t>9.3</t>
  </si>
  <si>
    <t>9.5</t>
  </si>
  <si>
    <t>9.6</t>
  </si>
  <si>
    <t>10.2</t>
  </si>
  <si>
    <t>10.3</t>
  </si>
  <si>
    <t>Udeområde</t>
  </si>
  <si>
    <t>10.4</t>
  </si>
  <si>
    <t>10.5</t>
  </si>
  <si>
    <t>10.6</t>
  </si>
  <si>
    <t>11.11</t>
  </si>
  <si>
    <t>11.12</t>
  </si>
  <si>
    <t>Administration og indkøb</t>
  </si>
  <si>
    <t>12.4</t>
  </si>
  <si>
    <t>12.5</t>
  </si>
  <si>
    <t>12.12</t>
  </si>
  <si>
    <t>1.3</t>
  </si>
  <si>
    <t>Evt. Kommentarer</t>
  </si>
  <si>
    <t>Miljøgruppe</t>
  </si>
  <si>
    <t>Uddannelse om miljø</t>
  </si>
  <si>
    <t>Konkurrencer</t>
  </si>
  <si>
    <t>Information ved hjemmeside</t>
  </si>
  <si>
    <t>Opslag</t>
  </si>
  <si>
    <t>Gæster kan hjælpe med råd</t>
  </si>
  <si>
    <t>Vandmåler</t>
  </si>
  <si>
    <t>Sensorer</t>
  </si>
  <si>
    <t xml:space="preserve">Evt. kommentarer </t>
  </si>
  <si>
    <t>Bimåler</t>
  </si>
  <si>
    <t>Toiletter</t>
  </si>
  <si>
    <t>Sensorer ved urinaler</t>
  </si>
  <si>
    <t xml:space="preserve">Dispenser til sæbe ved vask </t>
  </si>
  <si>
    <t>Rengøringsmidler er uden klor</t>
  </si>
  <si>
    <t>Dispenser</t>
  </si>
  <si>
    <t>Rengøringsmidler</t>
  </si>
  <si>
    <t>Fiberklude</t>
  </si>
  <si>
    <t>Rengøringsfolk</t>
  </si>
  <si>
    <t>Parfume</t>
  </si>
  <si>
    <t>Dosering</t>
  </si>
  <si>
    <t>Klude og børster</t>
  </si>
  <si>
    <t>Sorteringens tilgængelighed</t>
  </si>
  <si>
    <t>Sikring af affald</t>
  </si>
  <si>
    <t xml:space="preserve">Primært LED og alternativt energisparepærer eller lysstofrør </t>
  </si>
  <si>
    <t>Evt.kommentarer</t>
  </si>
  <si>
    <t xml:space="preserve">Manuel, elektronisk varmestyring </t>
  </si>
  <si>
    <t>Belysning</t>
  </si>
  <si>
    <t>Energisparende belysning</t>
  </si>
  <si>
    <t>Tætningslister på køle- og fryseskabe</t>
  </si>
  <si>
    <t>Vinduer</t>
  </si>
  <si>
    <t xml:space="preserve">Sensor på toiletter </t>
  </si>
  <si>
    <t>Ingen halogen-/glødepærer</t>
  </si>
  <si>
    <t xml:space="preserve">Har bimålere </t>
  </si>
  <si>
    <t>Sensor på kontorer</t>
  </si>
  <si>
    <t xml:space="preserve">Ikke direkte varme med el-radiatorer </t>
  </si>
  <si>
    <t xml:space="preserve">Køber grøn strøm </t>
  </si>
  <si>
    <t xml:space="preserve">Har solceller </t>
  </si>
  <si>
    <t xml:space="preserve">Har CTS-anlæg </t>
  </si>
  <si>
    <t>Registrerer sit indkøb af økologiske varer</t>
  </si>
  <si>
    <t xml:space="preserve">Ny plæneklipper benytter blyfri benzin eller el </t>
  </si>
  <si>
    <t xml:space="preserve">Respekterer fredningsbestemmelser og miljøbeskyttelser ved renovering, ombygning og tilberedning </t>
  </si>
  <si>
    <t xml:space="preserve">Bekæmper og planter ikke invasive arter som bjørneklo og rynket rose </t>
  </si>
  <si>
    <t>Kunstvanding undgås eller sker mellem kl. 18.00 til 7.01</t>
  </si>
  <si>
    <t xml:space="preserve">Bekæmper og planter ikke invasive arter  </t>
  </si>
  <si>
    <t>Ukrudtsbekæmpelse</t>
  </si>
  <si>
    <t xml:space="preserve">Information om naturforståelse </t>
  </si>
  <si>
    <t xml:space="preserve">Information om Blå Flag </t>
  </si>
  <si>
    <t>Elektronisk udstyr installeres med automatisk standby funktion</t>
  </si>
  <si>
    <t xml:space="preserve">Elektronisk udstyr </t>
  </si>
  <si>
    <t>Nyt elektronisk udstyr skal minimum have energimærke A eller andet energimærke</t>
  </si>
  <si>
    <t xml:space="preserve">Nyt elektronisk udstyr </t>
  </si>
  <si>
    <t>Trykt materiale sker på miljømærket papir og hos miljømærket leverandør</t>
  </si>
  <si>
    <t xml:space="preserve">Trykt materiale </t>
  </si>
  <si>
    <t>Kopipapir og blokke er miljømærkede</t>
  </si>
  <si>
    <t>Printere</t>
  </si>
  <si>
    <t>Egen el-bil, cykel</t>
  </si>
  <si>
    <t>Grønne lejekontrakter</t>
  </si>
  <si>
    <t>Opvaskemaskine</t>
  </si>
  <si>
    <t>Miljøansvarlig</t>
  </si>
  <si>
    <t>Indsendt miljøprocedure</t>
  </si>
  <si>
    <t>2 miljømål</t>
  </si>
  <si>
    <t>Samler miljøpmateriale</t>
  </si>
  <si>
    <t>5 point</t>
  </si>
  <si>
    <t>3 point</t>
  </si>
  <si>
    <t>4 point</t>
  </si>
  <si>
    <t>2 point</t>
  </si>
  <si>
    <t>Alle toiletter er med dobbeltskyl</t>
  </si>
  <si>
    <t>Sensor på vandhaner på toilet</t>
  </si>
  <si>
    <t>Undgår duftspray og parfume</t>
  </si>
  <si>
    <t>Min. 90 % af rengøringsprodukterne er miljømærkede</t>
  </si>
  <si>
    <t>Har automatisk doseringsanlæg for rengøringsmidler</t>
  </si>
  <si>
    <t>Benytter ikke plastikservice</t>
  </si>
  <si>
    <t>Har lufthåndtørrer på toiletter</t>
  </si>
  <si>
    <t>Sorteringsmuligheder ved indgang</t>
  </si>
  <si>
    <t>Kan måle mængden af affald</t>
  </si>
  <si>
    <t>Måle affald</t>
  </si>
  <si>
    <t>Sortering ved indgang</t>
  </si>
  <si>
    <t>Lufthåndtørrer på toiletter</t>
  </si>
  <si>
    <t>Ikke kildevand</t>
  </si>
  <si>
    <t xml:space="preserve">Ikke plastikservice </t>
  </si>
  <si>
    <t xml:space="preserve">Salgs- og kaffeautomater slukkes om natten </t>
  </si>
  <si>
    <t>Har solceller</t>
  </si>
  <si>
    <t>Køber grøn strøm</t>
  </si>
  <si>
    <t>Har CTS-anlæg</t>
  </si>
  <si>
    <t>Har bimålere</t>
  </si>
  <si>
    <t>Registrerer økologi</t>
  </si>
  <si>
    <t>Har el-plæneklipper</t>
  </si>
  <si>
    <t>El-plæneklipper</t>
  </si>
  <si>
    <t>Ved lejemål indgås grønne lejekontrakter, som motiverer både lejer og udlejer</t>
  </si>
  <si>
    <t>Har egen el-bil eller cykler til ansatte</t>
  </si>
  <si>
    <t>Alle printere er indstillet til dobbeltsidet</t>
  </si>
  <si>
    <t>Kriterium</t>
  </si>
  <si>
    <t>1a.</t>
  </si>
  <si>
    <t>1b.</t>
  </si>
  <si>
    <t>2.</t>
  </si>
  <si>
    <t>Kollegaer</t>
  </si>
  <si>
    <t>3.</t>
  </si>
  <si>
    <t>4.</t>
  </si>
  <si>
    <t>5a.</t>
  </si>
  <si>
    <t>Rengøring</t>
  </si>
  <si>
    <t>5b.</t>
  </si>
  <si>
    <t>Vask</t>
  </si>
  <si>
    <t>6.</t>
  </si>
  <si>
    <t>7.</t>
  </si>
  <si>
    <t>10.</t>
  </si>
  <si>
    <t>11.</t>
  </si>
  <si>
    <t>12.</t>
  </si>
  <si>
    <t>Ledelsesbeslutning</t>
  </si>
  <si>
    <t>Årlige miljømøder</t>
  </si>
  <si>
    <t>Involvering af personale</t>
  </si>
  <si>
    <t>Instruktion af personale</t>
  </si>
  <si>
    <t>Intro til nye kollegaer</t>
  </si>
  <si>
    <t>Miljøindhold på hjemmeside</t>
  </si>
  <si>
    <t>Nummereringen er til brug for en database. "8.1" henviser til kriterienummeret, mens det sidste tal "8.1a" viser hvilket antal spørgsmål, der er inden for dette kriterium.</t>
  </si>
  <si>
    <t>12.13</t>
  </si>
  <si>
    <t>Sum</t>
  </si>
  <si>
    <t>I alt</t>
  </si>
  <si>
    <t>Procent</t>
  </si>
  <si>
    <r>
      <t> </t>
    </r>
    <r>
      <rPr>
        <sz val="8"/>
        <color rgb="FF000000"/>
        <rFont val="Times New Roman"/>
        <family val="1"/>
      </rPr>
      <t>     </t>
    </r>
    <r>
      <rPr>
        <sz val="8"/>
        <color rgb="FF000000"/>
        <rFont val="Arial"/>
        <family val="2"/>
      </rPr>
      <t> </t>
    </r>
  </si>
  <si>
    <t>Formål</t>
  </si>
  <si>
    <t>Hvad er madspild og -affald?</t>
  </si>
  <si>
    <t xml:space="preserve">Madaffald kan opdeles i to undergrupper: Madspild og øvrigt madaffald. </t>
  </si>
  <si>
    <r>
      <t>·</t>
    </r>
    <r>
      <rPr>
        <sz val="7"/>
        <color theme="1"/>
        <rFont val="Times New Roman"/>
        <family val="1"/>
      </rPr>
      <t xml:space="preserve">       </t>
    </r>
    <r>
      <rPr>
        <sz val="10"/>
        <color theme="1"/>
        <rFont val="Verdana"/>
        <family val="2"/>
      </rPr>
      <t xml:space="preserve">Madspild er fødevarer, der kunne være spist, men i stedet er blevet smidt ud. 
Eksempler på madspild er brød, hel frugt og grønt samt rester af tilberedt mad. </t>
    </r>
  </si>
  <si>
    <r>
      <t>·</t>
    </r>
    <r>
      <rPr>
        <sz val="7"/>
        <color theme="1"/>
        <rFont val="Times New Roman"/>
        <family val="1"/>
      </rPr>
      <t xml:space="preserve">       </t>
    </r>
    <r>
      <rPr>
        <sz val="10"/>
        <color theme="1"/>
        <rFont val="Verdana"/>
        <family val="2"/>
      </rPr>
      <t>Madaffald er de dele af fødevarer, der ikke er egnet til at spise. 
Eksempler på øvrigt madaffald er æggeskaller, osteskorper, kaffegrums, ben og nogle grøntsagsskræller.</t>
    </r>
  </si>
  <si>
    <t>Interne procedurer for at nedbringe madspild</t>
  </si>
  <si>
    <t>Tilpas den, så proceduren passer til jeres sted.</t>
  </si>
  <si>
    <r>
      <t>·</t>
    </r>
    <r>
      <rPr>
        <sz val="7"/>
        <color theme="1"/>
        <rFont val="Times New Roman"/>
        <family val="1"/>
      </rPr>
      <t xml:space="preserve">       </t>
    </r>
    <r>
      <rPr>
        <sz val="10"/>
        <color theme="1"/>
        <rFont val="Verdana"/>
        <family val="2"/>
      </rPr>
      <t>Vi måler, vejer eller tager billeder af vores spild for at blive klogere på, hvordan vi minimerer det</t>
    </r>
  </si>
  <si>
    <r>
      <t>·</t>
    </r>
    <r>
      <rPr>
        <sz val="7"/>
        <color theme="1"/>
        <rFont val="Times New Roman"/>
        <family val="1"/>
      </rPr>
      <t xml:space="preserve">       </t>
    </r>
    <r>
      <rPr>
        <sz val="10"/>
        <color theme="1"/>
        <rFont val="Verdana"/>
        <family val="2"/>
      </rPr>
      <t>Vi planlægger indkøb samtidig med planlægning af menuen</t>
    </r>
  </si>
  <si>
    <r>
      <t>·</t>
    </r>
    <r>
      <rPr>
        <sz val="7"/>
        <color theme="1"/>
        <rFont val="Times New Roman"/>
        <family val="1"/>
      </rPr>
      <t xml:space="preserve">       </t>
    </r>
    <r>
      <rPr>
        <sz val="10"/>
        <color theme="1"/>
        <rFont val="Verdana"/>
        <family val="2"/>
      </rPr>
      <t>Vi laver en oversigt over, hvad der er på køl-, frys- og tørvarelageret og lægger madvarer med lang holdbarhed bagerst</t>
    </r>
  </si>
  <si>
    <r>
      <t>·</t>
    </r>
    <r>
      <rPr>
        <sz val="7"/>
        <color theme="1"/>
        <rFont val="Times New Roman"/>
        <family val="1"/>
      </rPr>
      <t xml:space="preserve">       </t>
    </r>
    <r>
      <rPr>
        <sz val="10"/>
        <color theme="1"/>
        <rFont val="Verdana"/>
        <family val="2"/>
      </rPr>
      <t>Vi genbruger tilberedt mad ved at pakke det i bøtter eller vakuum og sætte det hurtigt på køl eller frys</t>
    </r>
  </si>
  <si>
    <r>
      <t>·</t>
    </r>
    <r>
      <rPr>
        <sz val="7"/>
        <color theme="1"/>
        <rFont val="Times New Roman"/>
        <family val="1"/>
      </rPr>
      <t xml:space="preserve">       </t>
    </r>
    <r>
      <rPr>
        <sz val="10"/>
        <color theme="1"/>
        <rFont val="Verdana"/>
        <family val="2"/>
      </rPr>
      <t>Vi vurderer madens holdbarhed ud fra vores faglighed og sunde fornuft ved at dufte, kigge og smage på maden</t>
    </r>
  </si>
  <si>
    <r>
      <t>·</t>
    </r>
    <r>
      <rPr>
        <sz val="7"/>
        <color theme="1"/>
        <rFont val="Times New Roman"/>
        <family val="1"/>
      </rPr>
      <t xml:space="preserve">       </t>
    </r>
    <r>
      <rPr>
        <sz val="10"/>
        <color theme="1"/>
        <rFont val="Verdana"/>
        <family val="2"/>
      </rPr>
      <t>Vi portionerer så vidt muligt maden, så overforbrug undgås</t>
    </r>
  </si>
  <si>
    <r>
      <t>·</t>
    </r>
    <r>
      <rPr>
        <sz val="7"/>
        <color theme="1"/>
        <rFont val="Times New Roman"/>
        <family val="1"/>
      </rPr>
      <t xml:space="preserve">       </t>
    </r>
    <r>
      <rPr>
        <sz val="10"/>
        <color theme="1"/>
        <rFont val="Verdana"/>
        <family val="2"/>
      </rPr>
      <t>Vi udvikler gode rutiner ved eventuel buffetservering i forhold til tallerkner, løbende opfyldning og portionsanretning på buffeten</t>
    </r>
  </si>
  <si>
    <r>
      <t>·</t>
    </r>
    <r>
      <rPr>
        <sz val="7"/>
        <color theme="1"/>
        <rFont val="Times New Roman"/>
        <family val="1"/>
      </rPr>
      <t xml:space="preserve">       </t>
    </r>
    <r>
      <rPr>
        <sz val="10"/>
        <color theme="1"/>
        <rFont val="Verdana"/>
        <family val="2"/>
      </rPr>
      <t>Vi fejrer vores sejrer, når vi har nedbragt spild</t>
    </r>
  </si>
  <si>
    <t>Vores affald hentes af:</t>
  </si>
  <si>
    <r>
      <t> </t>
    </r>
    <r>
      <rPr>
        <b/>
        <sz val="9"/>
        <color rgb="FFFFFFFF"/>
        <rFont val="Verdana"/>
        <family val="2"/>
      </rPr>
      <t>Følgende henter vores affald fra anlægget</t>
    </r>
  </si>
  <si>
    <t>X affald hentes af</t>
  </si>
  <si>
    <t>Kommunen</t>
  </si>
  <si>
    <t>Restaffald hentes af</t>
  </si>
  <si>
    <t xml:space="preserve">Pap hentes af </t>
  </si>
  <si>
    <t>Papir hentes af</t>
  </si>
  <si>
    <t>Flasker hentes af</t>
  </si>
  <si>
    <t>Pant hentes af</t>
  </si>
  <si>
    <t>Madaffald hentes af:</t>
  </si>
  <si>
    <t>Plastik hentes af:</t>
  </si>
  <si>
    <t>Følgende affald bringes til genbrugsplads:</t>
  </si>
  <si>
    <t>Leverandører henter:</t>
  </si>
  <si>
    <t>Evt. ekstra fraktion 1</t>
  </si>
  <si>
    <t>Evt. ekstra fraktion 2</t>
  </si>
  <si>
    <t>Evt. ekstra fraktion 3</t>
  </si>
  <si>
    <t>Vi har følgende forslag til bedre sortering?</t>
  </si>
  <si>
    <t>Vi skal alle sørge for…</t>
  </si>
  <si>
    <r>
      <t>·</t>
    </r>
    <r>
      <rPr>
        <sz val="7"/>
        <color rgb="FF000000"/>
        <rFont val="Times New Roman"/>
        <family val="1"/>
      </rPr>
      <t xml:space="preserve">       </t>
    </r>
    <r>
      <rPr>
        <sz val="9"/>
        <color rgb="FF000000"/>
        <rFont val="Verdana"/>
        <family val="2"/>
      </rPr>
      <t>At minimere affald ved ikke at bestille for mange vare</t>
    </r>
  </si>
  <si>
    <r>
      <t>·</t>
    </r>
    <r>
      <rPr>
        <sz val="7"/>
        <color rgb="FF000000"/>
        <rFont val="Times New Roman"/>
        <family val="1"/>
      </rPr>
      <t xml:space="preserve">       </t>
    </r>
    <r>
      <rPr>
        <sz val="9"/>
        <color rgb="FF000000"/>
        <rFont val="Verdana"/>
        <family val="2"/>
      </rPr>
      <t>At sortere så meget affald som muligt til genanvendelse</t>
    </r>
  </si>
  <si>
    <r>
      <t>·</t>
    </r>
    <r>
      <rPr>
        <sz val="7"/>
        <color rgb="FF000000"/>
        <rFont val="Times New Roman"/>
        <family val="1"/>
      </rPr>
      <t xml:space="preserve">       </t>
    </r>
    <r>
      <rPr>
        <sz val="9"/>
        <color rgb="FF000000"/>
        <rFont val="Verdana"/>
        <family val="2"/>
      </rPr>
      <t>At informere nye kollegaer om stedets affaldsprocedure</t>
    </r>
  </si>
  <si>
    <r>
      <t>·</t>
    </r>
    <r>
      <rPr>
        <sz val="7"/>
        <color rgb="FF000000"/>
        <rFont val="Times New Roman"/>
        <family val="1"/>
      </rPr>
      <t xml:space="preserve">       </t>
    </r>
    <r>
      <rPr>
        <sz val="9"/>
        <color rgb="FF000000"/>
        <rFont val="Verdana"/>
        <family val="2"/>
      </rPr>
      <t xml:space="preserve">At hjælpe gæsten med at sortere deres affald </t>
    </r>
  </si>
  <si>
    <t>Vi i ledelsen er ansvarlige for:</t>
  </si>
  <si>
    <r>
      <t>·</t>
    </r>
    <r>
      <rPr>
        <sz val="7"/>
        <color rgb="FF000000"/>
        <rFont val="Times New Roman"/>
        <family val="1"/>
      </rPr>
      <t xml:space="preserve">       </t>
    </r>
    <r>
      <rPr>
        <sz val="9"/>
        <color rgb="FF000000"/>
        <rFont val="Verdana"/>
        <family val="2"/>
      </rPr>
      <t>At der udarbejdes en affaldsplan i samarbejde med tekniske og evt. øvrigt personale</t>
    </r>
  </si>
  <si>
    <r>
      <t>·</t>
    </r>
    <r>
      <rPr>
        <sz val="7"/>
        <color rgb="FF000000"/>
        <rFont val="Times New Roman"/>
        <family val="1"/>
      </rPr>
      <t xml:space="preserve">       </t>
    </r>
    <r>
      <rPr>
        <sz val="9"/>
        <color rgb="FF000000"/>
        <rFont val="Verdana"/>
        <family val="2"/>
      </rPr>
      <t>At indkøbere indgår aftaler med leverandører vedr. returemballage og emballageminimering</t>
    </r>
  </si>
  <si>
    <r>
      <t>·</t>
    </r>
    <r>
      <rPr>
        <sz val="7"/>
        <color rgb="FF000000"/>
        <rFont val="Times New Roman"/>
        <family val="1"/>
      </rPr>
      <t xml:space="preserve">       </t>
    </r>
    <r>
      <rPr>
        <sz val="9"/>
        <color rgb="FF000000"/>
        <rFont val="Verdana"/>
        <family val="2"/>
      </rPr>
      <t>At indgå aftaler med transportører af affald</t>
    </r>
  </si>
  <si>
    <t>Vi teknisk personale/miljøansvarlige sørger især for…</t>
  </si>
  <si>
    <t>Vi kokke og øvrigt køkkenpersonale sørger især for…</t>
  </si>
  <si>
    <r>
      <t>·</t>
    </r>
    <r>
      <rPr>
        <sz val="7"/>
        <color rgb="FF000000"/>
        <rFont val="Times New Roman"/>
        <family val="1"/>
      </rPr>
      <t xml:space="preserve">       </t>
    </r>
    <r>
      <rPr>
        <sz val="9"/>
        <color rgb="FF000000"/>
        <rFont val="Verdana"/>
        <family val="2"/>
      </rPr>
      <t>At bruge råvarerne fuldt ud</t>
    </r>
  </si>
  <si>
    <r>
      <t>·</t>
    </r>
    <r>
      <rPr>
        <sz val="7"/>
        <color rgb="FF000000"/>
        <rFont val="Times New Roman"/>
        <family val="1"/>
      </rPr>
      <t xml:space="preserve">       </t>
    </r>
    <r>
      <rPr>
        <sz val="9"/>
        <color rgb="FF000000"/>
        <rFont val="Verdana"/>
        <family val="2"/>
      </rPr>
      <t>At smide madaffald i spande ved tilberedningsborde</t>
    </r>
  </si>
  <si>
    <r>
      <t>·</t>
    </r>
    <r>
      <rPr>
        <sz val="7"/>
        <color rgb="FF000000"/>
        <rFont val="Times New Roman"/>
        <family val="1"/>
      </rPr>
      <t xml:space="preserve">       </t>
    </r>
    <r>
      <rPr>
        <sz val="9"/>
        <color rgb="FF000000"/>
        <rFont val="Verdana"/>
        <family val="2"/>
      </rPr>
      <t>At samle olie og friture i beholdere</t>
    </r>
  </si>
  <si>
    <r>
      <t>·</t>
    </r>
    <r>
      <rPr>
        <sz val="7"/>
        <color rgb="FF000000"/>
        <rFont val="Times New Roman"/>
        <family val="1"/>
      </rPr>
      <t xml:space="preserve">       </t>
    </r>
    <r>
      <rPr>
        <sz val="9"/>
        <color rgb="FF000000"/>
        <rFont val="Verdana"/>
        <family val="2"/>
      </rPr>
      <t>At samle pap i bagområde, så det bringes til pappresser</t>
    </r>
  </si>
  <si>
    <r>
      <t>·</t>
    </r>
    <r>
      <rPr>
        <sz val="7"/>
        <color rgb="FF000000"/>
        <rFont val="Times New Roman"/>
        <family val="1"/>
      </rPr>
      <t xml:space="preserve">       </t>
    </r>
    <r>
      <rPr>
        <sz val="9"/>
        <color rgb="FF000000"/>
        <rFont val="Verdana"/>
        <family val="2"/>
      </rPr>
      <t>At samle flasker med og uden pant i bagområde med henblik på afhentning</t>
    </r>
  </si>
  <si>
    <r>
      <t>·</t>
    </r>
    <r>
      <rPr>
        <sz val="7"/>
        <color rgb="FF000000"/>
        <rFont val="Times New Roman"/>
        <family val="1"/>
      </rPr>
      <t xml:space="preserve">       </t>
    </r>
    <r>
      <rPr>
        <sz val="9"/>
        <color rgb="FF000000"/>
        <rFont val="Verdana"/>
        <family val="2"/>
      </rPr>
      <t>At samle leverandørkasser, så de kan afhentes igen</t>
    </r>
  </si>
  <si>
    <t>Vi tjenere sørger især for…</t>
  </si>
  <si>
    <r>
      <t>·</t>
    </r>
    <r>
      <rPr>
        <sz val="7"/>
        <color rgb="FF000000"/>
        <rFont val="Times New Roman"/>
        <family val="1"/>
      </rPr>
      <t xml:space="preserve">       </t>
    </r>
    <r>
      <rPr>
        <sz val="9"/>
        <color rgb="FF000000"/>
        <rFont val="Verdana"/>
        <family val="2"/>
      </rPr>
      <t>At der ikke spildes for meget ved bestilling</t>
    </r>
  </si>
  <si>
    <r>
      <t>·</t>
    </r>
    <r>
      <rPr>
        <sz val="7"/>
        <color rgb="FF000000"/>
        <rFont val="Times New Roman"/>
        <family val="1"/>
      </rPr>
      <t xml:space="preserve">       </t>
    </r>
    <r>
      <rPr>
        <sz val="9"/>
        <color rgb="FF000000"/>
        <rFont val="Verdana"/>
        <family val="2"/>
      </rPr>
      <t>At madaffald, flasker med og uden pant og servietter mm sorteres ved opvasken</t>
    </r>
  </si>
  <si>
    <t>Vi opvaskere sørger især for:</t>
  </si>
  <si>
    <r>
      <t>·</t>
    </r>
    <r>
      <rPr>
        <sz val="7"/>
        <color rgb="FF000000"/>
        <rFont val="Times New Roman"/>
        <family val="1"/>
      </rPr>
      <t xml:space="preserve">       </t>
    </r>
    <r>
      <rPr>
        <sz val="9"/>
        <color rgb="FF000000"/>
        <rFont val="Verdana"/>
        <family val="2"/>
      </rPr>
      <t xml:space="preserve">At bringe pap i presser, flasker til pant- og vinflaskebeholder, plastik i containere etc. </t>
    </r>
  </si>
  <si>
    <t>Vi rengøringspersonale sørger især for:</t>
  </si>
  <si>
    <r>
      <t>·</t>
    </r>
    <r>
      <rPr>
        <sz val="7"/>
        <color rgb="FF000000"/>
        <rFont val="Times New Roman"/>
        <family val="1"/>
      </rPr>
      <t xml:space="preserve">       </t>
    </r>
    <r>
      <rPr>
        <sz val="9"/>
        <color rgb="FF000000"/>
        <rFont val="Verdana"/>
        <family val="2"/>
      </rPr>
      <t>At bringe pap i presser, flasker til pant- og vinflaskebeholder, plastik i containere etc.</t>
    </r>
  </si>
  <si>
    <t>Vi i administrationen sørger især for:</t>
  </si>
  <si>
    <r>
      <t>·</t>
    </r>
    <r>
      <rPr>
        <sz val="7"/>
        <color rgb="FF000000"/>
        <rFont val="Times New Roman"/>
        <family val="1"/>
      </rPr>
      <t xml:space="preserve">       </t>
    </r>
    <r>
      <rPr>
        <sz val="9"/>
        <color rgb="FF000000"/>
        <rFont val="Verdana"/>
        <family val="2"/>
      </rPr>
      <t>At minimere papirforbrug og sortere papir fra ved printer</t>
    </r>
  </si>
  <si>
    <r>
      <t>·</t>
    </r>
    <r>
      <rPr>
        <sz val="7"/>
        <color rgb="FF000000"/>
        <rFont val="Times New Roman"/>
        <family val="1"/>
      </rPr>
      <t xml:space="preserve">       </t>
    </r>
    <r>
      <rPr>
        <sz val="9"/>
        <color rgb="FF000000"/>
        <rFont val="Verdana"/>
        <family val="2"/>
      </rPr>
      <t xml:space="preserve">At sikre at affaldstransportør ikke tager for mange penge for afhentning </t>
    </r>
  </si>
  <si>
    <t xml:space="preserve">Vi hjælper gæsten ved… </t>
  </si>
  <si>
    <r>
      <t>·</t>
    </r>
    <r>
      <rPr>
        <sz val="7"/>
        <color rgb="FF000000"/>
        <rFont val="Times New Roman"/>
        <family val="1"/>
      </rPr>
      <t xml:space="preserve">       </t>
    </r>
    <r>
      <rPr>
        <sz val="9"/>
        <color rgb="FF000000"/>
        <rFont val="Verdana"/>
        <family val="2"/>
      </rPr>
      <t xml:space="preserve">At tjener sorterer det meste af affaldet for dem. </t>
    </r>
  </si>
  <si>
    <r>
      <t>·</t>
    </r>
    <r>
      <rPr>
        <sz val="7"/>
        <color rgb="FF000000"/>
        <rFont val="Times New Roman"/>
        <family val="1"/>
      </rPr>
      <t xml:space="preserve">       </t>
    </r>
    <r>
      <rPr>
        <sz val="9"/>
        <color rgb="FF000000"/>
        <rFont val="Verdana"/>
        <family val="2"/>
      </rPr>
      <t>At informerer dem om stedets affaldsløsning.</t>
    </r>
  </si>
  <si>
    <r>
      <t>·</t>
    </r>
    <r>
      <rPr>
        <sz val="7"/>
        <color rgb="FF000000"/>
        <rFont val="Times New Roman"/>
        <family val="1"/>
      </rPr>
      <t xml:space="preserve">       </t>
    </r>
    <r>
      <rPr>
        <sz val="9"/>
        <color rgb="FF000000"/>
        <rFont val="Verdana"/>
        <family val="2"/>
      </rPr>
      <t>At mødegæster kan lægge papir og flasker på mødeborde og informeres herom</t>
    </r>
  </si>
  <si>
    <r>
      <t>·</t>
    </r>
    <r>
      <rPr>
        <sz val="7"/>
        <color rgb="FF000000"/>
        <rFont val="Times New Roman"/>
        <family val="1"/>
      </rPr>
      <t xml:space="preserve">       </t>
    </r>
    <r>
      <rPr>
        <sz val="9"/>
        <color rgb="FF000000"/>
        <rFont val="Verdana"/>
        <family val="2"/>
      </rPr>
      <t>At minimere mængden af engangsemballage og -service</t>
    </r>
  </si>
  <si>
    <r>
      <t>·</t>
    </r>
    <r>
      <rPr>
        <sz val="7"/>
        <color rgb="FF000000"/>
        <rFont val="Times New Roman"/>
        <family val="1"/>
      </rPr>
      <t xml:space="preserve">       </t>
    </r>
    <r>
      <rPr>
        <sz val="9"/>
        <color rgb="FF000000"/>
        <rFont val="Verdana"/>
        <family val="2"/>
      </rPr>
      <t>At give mulighed for at komme af med og om muligt frasortere engangsemballage og -service</t>
    </r>
  </si>
  <si>
    <r>
      <t>·</t>
    </r>
    <r>
      <rPr>
        <sz val="7"/>
        <color rgb="FF000000"/>
        <rFont val="Times New Roman"/>
        <family val="1"/>
      </rPr>
      <t xml:space="preserve">       </t>
    </r>
    <r>
      <rPr>
        <sz val="9"/>
        <color rgb="FF000000"/>
        <rFont val="Verdana"/>
        <family val="2"/>
      </rPr>
      <t>At personalet informeres og holdes orienteret om affaldshåndtering via personalemøder 
og oplæring</t>
    </r>
  </si>
  <si>
    <r>
      <t>·</t>
    </r>
    <r>
      <rPr>
        <sz val="7"/>
        <color rgb="FF000000"/>
        <rFont val="Times New Roman"/>
        <family val="1"/>
      </rPr>
      <t xml:space="preserve">       </t>
    </r>
    <r>
      <rPr>
        <sz val="9"/>
        <color rgb="FF000000"/>
        <rFont val="Verdana"/>
        <family val="2"/>
      </rPr>
      <t>At beregne om der kan opnås økonomiske og miljømæssige besparelser ved 
optimering af afhentningen</t>
    </r>
  </si>
  <si>
    <r>
      <t>·</t>
    </r>
    <r>
      <rPr>
        <sz val="7"/>
        <color rgb="FF000000"/>
        <rFont val="Times New Roman"/>
        <family val="1"/>
      </rPr>
      <t xml:space="preserve">       </t>
    </r>
    <r>
      <rPr>
        <sz val="9"/>
        <color rgb="FF000000"/>
        <rFont val="Verdana"/>
        <family val="2"/>
      </rPr>
      <t xml:space="preserve">At sikrer, at der er piktogrammer på alle relevante affaldsspande
</t>
    </r>
  </si>
  <si>
    <r>
      <t>·</t>
    </r>
    <r>
      <rPr>
        <sz val="7"/>
        <color rgb="FF000000"/>
        <rFont val="Times New Roman"/>
        <family val="1"/>
      </rPr>
      <t xml:space="preserve">       </t>
    </r>
    <r>
      <rPr>
        <sz val="9"/>
        <color rgb="FF000000"/>
        <rFont val="Verdana"/>
        <family val="2"/>
      </rPr>
      <t xml:space="preserve">At udlevere ark om affaldssortering til nye kollegaer
</t>
    </r>
  </si>
  <si>
    <r>
      <t>·</t>
    </r>
    <r>
      <rPr>
        <sz val="7"/>
        <color rgb="FF000000"/>
        <rFont val="Times New Roman"/>
        <family val="1"/>
      </rPr>
      <t xml:space="preserve">       </t>
    </r>
    <r>
      <rPr>
        <sz val="9"/>
        <color rgb="FF000000"/>
        <rFont val="Verdana"/>
        <family val="2"/>
      </rPr>
      <t xml:space="preserve">At ringer efter nye affaldsscontainere, når de er fyldte
 </t>
    </r>
  </si>
  <si>
    <r>
      <t>·</t>
    </r>
    <r>
      <rPr>
        <sz val="7"/>
        <color rgb="FF000000"/>
        <rFont val="Times New Roman"/>
        <family val="1"/>
      </rPr>
      <t xml:space="preserve">       </t>
    </r>
    <r>
      <rPr>
        <sz val="9"/>
        <color rgb="FF000000"/>
        <rFont val="Verdana"/>
        <family val="2"/>
      </rPr>
      <t>At samle miljøskadeligt affald på en sikker måde og bringer det forsvarligt til
genbrugsplads</t>
    </r>
  </si>
  <si>
    <r>
      <t>·</t>
    </r>
    <r>
      <rPr>
        <sz val="7"/>
        <color rgb="FF000000"/>
        <rFont val="Times New Roman"/>
        <family val="1"/>
      </rPr>
      <t xml:space="preserve">       </t>
    </r>
    <r>
      <rPr>
        <sz val="9"/>
        <color rgb="FF000000"/>
        <rFont val="Verdana"/>
        <family val="2"/>
      </rPr>
      <t xml:space="preserve">At evaluerer og tilpasser affaldsløsninger i forhold til nye behov
</t>
    </r>
  </si>
  <si>
    <r>
      <t>·</t>
    </r>
    <r>
      <rPr>
        <sz val="7"/>
        <color rgb="FF000000"/>
        <rFont val="Times New Roman"/>
        <family val="1"/>
      </rPr>
      <t xml:space="preserve">       </t>
    </r>
    <r>
      <rPr>
        <sz val="9"/>
        <color rgb="FF000000"/>
        <rFont val="Verdana"/>
        <family val="2"/>
      </rPr>
      <t xml:space="preserve">At gøre det nemt for mine kollegaer at gøre det samme
</t>
    </r>
  </si>
  <si>
    <t>Vi har følgende arbejdsdeling ved sortering?</t>
  </si>
  <si>
    <t>Procedure for miljøvenlig rengøring</t>
  </si>
  <si>
    <r>
      <t xml:space="preserve">  </t>
    </r>
    <r>
      <rPr>
        <b/>
        <sz val="20"/>
        <color rgb="FF00B050"/>
        <rFont val="Verdana"/>
        <family val="2"/>
      </rPr>
      <t>Vi gør miljøvenligt rent</t>
    </r>
  </si>
  <si>
    <t>Brug de rette rengøringsmidler</t>
  </si>
  <si>
    <r>
      <t>·</t>
    </r>
    <r>
      <rPr>
        <sz val="7"/>
        <color theme="1"/>
        <rFont val="Times New Roman"/>
        <family val="1"/>
      </rPr>
      <t xml:space="preserve">       </t>
    </r>
    <r>
      <rPr>
        <sz val="10"/>
        <color theme="1"/>
        <rFont val="Verdana"/>
        <family val="2"/>
      </rPr>
      <t>Vi bruger helst miljømærkede rengøringsmidler.</t>
    </r>
  </si>
  <si>
    <r>
      <t>·</t>
    </r>
    <r>
      <rPr>
        <sz val="7"/>
        <color theme="1"/>
        <rFont val="Times New Roman"/>
        <family val="1"/>
      </rPr>
      <t xml:space="preserve">       </t>
    </r>
    <r>
      <rPr>
        <sz val="10"/>
        <color theme="1"/>
        <rFont val="Verdana"/>
        <family val="2"/>
      </rPr>
      <t>Vi prøver altid de mest miljøvenlige produkter først – ofte klarer de opgaven.</t>
    </r>
  </si>
  <si>
    <r>
      <t>·</t>
    </r>
    <r>
      <rPr>
        <sz val="7"/>
        <color theme="1"/>
        <rFont val="Times New Roman"/>
        <family val="1"/>
      </rPr>
      <t xml:space="preserve">       </t>
    </r>
    <r>
      <rPr>
        <sz val="10"/>
        <color rgb="FF000000"/>
        <rFont val="Verdana"/>
        <family val="2"/>
      </rPr>
      <t>Vores rengøringsmidler indeholde ikke: EDTA, NTA, Klor og Fosfonat.</t>
    </r>
  </si>
  <si>
    <t>Minimum af rengøringsmidler</t>
  </si>
  <si>
    <r>
      <t>·</t>
    </r>
    <r>
      <rPr>
        <sz val="7"/>
        <color theme="1"/>
        <rFont val="Times New Roman"/>
        <family val="1"/>
      </rPr>
      <t xml:space="preserve">       </t>
    </r>
    <r>
      <rPr>
        <sz val="10"/>
        <color theme="1"/>
        <rFont val="Verdana"/>
        <family val="2"/>
      </rPr>
      <t>Vi doserer vores rengøringsmidler korrekt, så der ikke skal efterskylles.</t>
    </r>
  </si>
  <si>
    <r>
      <t>·</t>
    </r>
    <r>
      <rPr>
        <sz val="7"/>
        <color theme="1"/>
        <rFont val="Times New Roman"/>
        <family val="1"/>
      </rPr>
      <t xml:space="preserve">       </t>
    </r>
    <r>
      <rPr>
        <sz val="10"/>
        <color theme="1"/>
        <rFont val="Verdana"/>
        <family val="2"/>
      </rPr>
      <t>Vi bruger gerne doseringsdispenser til dosering af midlerne.</t>
    </r>
  </si>
  <si>
    <r>
      <t>·</t>
    </r>
    <r>
      <rPr>
        <sz val="7"/>
        <color theme="1"/>
        <rFont val="Times New Roman"/>
        <family val="1"/>
      </rPr>
      <t xml:space="preserve">       </t>
    </r>
    <r>
      <rPr>
        <sz val="10"/>
        <color theme="1"/>
        <rFont val="Verdana"/>
        <family val="2"/>
      </rPr>
      <t>Vi bruger mikrofiberklude, så der er et mindre forbrug af vand og rengøringsmidler.</t>
    </r>
  </si>
  <si>
    <r>
      <t>·</t>
    </r>
    <r>
      <rPr>
        <sz val="7"/>
        <color theme="1"/>
        <rFont val="Times New Roman"/>
        <family val="1"/>
      </rPr>
      <t xml:space="preserve">       </t>
    </r>
    <r>
      <rPr>
        <sz val="10"/>
        <color theme="1"/>
        <rFont val="Verdana"/>
        <family val="2"/>
      </rPr>
      <t>Vi bruger gerne sprayflasker, som kan minimere forbruget.</t>
    </r>
  </si>
  <si>
    <t>Mindre vand</t>
  </si>
  <si>
    <r>
      <t>·</t>
    </r>
    <r>
      <rPr>
        <sz val="7"/>
        <color theme="1"/>
        <rFont val="Times New Roman"/>
        <family val="1"/>
      </rPr>
      <t xml:space="preserve">       </t>
    </r>
    <r>
      <rPr>
        <sz val="10"/>
        <color theme="1"/>
        <rFont val="Verdana"/>
        <family val="2"/>
      </rPr>
      <t>Vi bruger spande med vand frem for rindende vand.</t>
    </r>
  </si>
  <si>
    <r>
      <t>·</t>
    </r>
    <r>
      <rPr>
        <sz val="7"/>
        <color theme="1"/>
        <rFont val="Times New Roman"/>
        <family val="1"/>
      </rPr>
      <t xml:space="preserve">       </t>
    </r>
    <r>
      <rPr>
        <sz val="10"/>
        <color theme="1"/>
        <rFont val="Verdana"/>
        <family val="2"/>
      </rPr>
      <t>Vi skyller kun en gang i toilettet pr. toilet ved rengøring.</t>
    </r>
  </si>
  <si>
    <t>Hvis der skylles 2 gange på hvert toilet hver dag betyder det mange liter vand.</t>
  </si>
  <si>
    <t>Energiforbrug</t>
  </si>
  <si>
    <r>
      <t>·</t>
    </r>
    <r>
      <rPr>
        <sz val="7"/>
        <color theme="1"/>
        <rFont val="Times New Roman"/>
        <family val="1"/>
      </rPr>
      <t xml:space="preserve">       </t>
    </r>
    <r>
      <rPr>
        <sz val="10"/>
        <color theme="1"/>
        <rFont val="Verdana"/>
        <family val="2"/>
      </rPr>
      <t xml:space="preserve">Vi tænder kun lys, hvor det normalt er og hvor der gøres rent. </t>
    </r>
  </si>
  <si>
    <r>
      <t>·</t>
    </r>
    <r>
      <rPr>
        <sz val="7"/>
        <color theme="1"/>
        <rFont val="Times New Roman"/>
        <family val="1"/>
      </rPr>
      <t xml:space="preserve">       </t>
    </r>
    <r>
      <rPr>
        <sz val="10"/>
        <color theme="1"/>
        <rFont val="Verdana"/>
        <family val="2"/>
      </rPr>
      <t>Vi slukker lys og udstyr som støvsuger og gulvvasker, når de ikke bruges.</t>
    </r>
  </si>
  <si>
    <t>Denne indsats kan nedbringe energiforbruget ved rengøring betydeligt.</t>
  </si>
  <si>
    <t>Sortering af affald</t>
  </si>
  <si>
    <r>
      <t>·</t>
    </r>
    <r>
      <rPr>
        <sz val="7"/>
        <color theme="1"/>
        <rFont val="Times New Roman"/>
        <family val="1"/>
      </rPr>
      <t xml:space="preserve">       </t>
    </r>
    <r>
      <rPr>
        <sz val="10"/>
        <color theme="1"/>
        <rFont val="Verdana"/>
        <family val="2"/>
      </rPr>
      <t>Vi sorterer affaldet efter stedets og kommunens forskrifter.</t>
    </r>
  </si>
  <si>
    <t>Vi bruger følgende rengøringsmidler</t>
  </si>
  <si>
    <t>Rengøringsmidler må ikke indeholde følgende st</t>
  </si>
  <si>
    <t>Formålet med denne affaldsplan er at sikre en optimal og sikker sortering af affaldet, så mest muligt 
genanvendes, behandles med omhu og evt. opnå driftsbesparelser ved forbedringer. Ligeledes skal planen beskrive procedure og sikre at personale, leverandører og gæster ved, hvordan affaldet skal håndteres.</t>
  </si>
  <si>
    <t>Bilag 1.2 - Miljøprocedure</t>
  </si>
  <si>
    <t>Miljøprocedure</t>
  </si>
  <si>
    <t xml:space="preserve">Vi gør en indsats – både nu og i fremtiden - for at beskytte miljøet og naturen, hvor vi har mulighed for det i forhold til vores ressourcer. </t>
  </si>
  <si>
    <r>
      <t>·</t>
    </r>
    <r>
      <rPr>
        <sz val="7"/>
        <color rgb="FF000000"/>
        <rFont val="Times New Roman"/>
        <family val="1"/>
      </rPr>
      <t xml:space="preserve">       </t>
    </r>
    <r>
      <rPr>
        <i/>
        <sz val="9"/>
        <color rgb="FF000000"/>
        <rFont val="Verdana"/>
        <family val="2"/>
      </rPr>
      <t>Vi lever op til Green Restaurants kriterier og afsøger løbende nye muligheder for at forbedre vores miljøindsats.</t>
    </r>
  </si>
  <si>
    <r>
      <t>·</t>
    </r>
    <r>
      <rPr>
        <sz val="7"/>
        <color rgb="FF000000"/>
        <rFont val="Times New Roman"/>
        <family val="1"/>
      </rPr>
      <t xml:space="preserve">       </t>
    </r>
    <r>
      <rPr>
        <i/>
        <sz val="9"/>
        <color rgb="FF000000"/>
        <rFont val="Verdana"/>
        <family val="2"/>
      </rPr>
      <t>Vi samarbejder, motiverer og informerer vores kollegaer om, hvordan vi sammen passer på miljøet.</t>
    </r>
  </si>
  <si>
    <r>
      <t>·</t>
    </r>
    <r>
      <rPr>
        <sz val="7"/>
        <color rgb="FF000000"/>
        <rFont val="Times New Roman"/>
        <family val="1"/>
      </rPr>
      <t xml:space="preserve">       </t>
    </r>
    <r>
      <rPr>
        <i/>
        <sz val="9"/>
        <color rgb="FF000000"/>
        <rFont val="Verdana"/>
        <family val="2"/>
      </rPr>
      <t>Vi samarbejder med vores gæster om at nedbringe spisestedets miljøbelastning.</t>
    </r>
  </si>
  <si>
    <r>
      <t>·</t>
    </r>
    <r>
      <rPr>
        <sz val="7"/>
        <color rgb="FF000000"/>
        <rFont val="Times New Roman"/>
        <family val="1"/>
      </rPr>
      <t xml:space="preserve">       </t>
    </r>
    <r>
      <rPr>
        <i/>
        <sz val="9"/>
        <color rgb="FF000000"/>
        <rFont val="Verdana"/>
        <family val="2"/>
      </rPr>
      <t>Vi samarbejder med vores leverandører og samarbejdspartnere om at finde de mest bæredygtige løsninger.</t>
    </r>
  </si>
  <si>
    <t>Bilag 1.3 - Miljømål</t>
  </si>
  <si>
    <t>Mål</t>
  </si>
  <si>
    <t>Gennemført dato</t>
  </si>
  <si>
    <t>Sensor på gæstebadeværelser</t>
  </si>
  <si>
    <t>Aktivitet: Brug sanserne for børn</t>
  </si>
  <si>
    <t>Tina Jensen</t>
  </si>
  <si>
    <t>Nr.</t>
  </si>
  <si>
    <t>Miljømål</t>
  </si>
  <si>
    <r>
      <t>1.</t>
    </r>
    <r>
      <rPr>
        <sz val="7"/>
        <color theme="1"/>
        <rFont val="Times New Roman"/>
        <family val="1"/>
      </rPr>
      <t xml:space="preserve">    </t>
    </r>
    <r>
      <rPr>
        <sz val="8.5"/>
        <color theme="1"/>
        <rFont val="Verdana"/>
        <family val="2"/>
      </rPr>
      <t>Etabler en miljøgruppe</t>
    </r>
  </si>
  <si>
    <r>
      <t>2.</t>
    </r>
    <r>
      <rPr>
        <sz val="7"/>
        <color theme="1"/>
        <rFont val="Times New Roman"/>
        <family val="1"/>
      </rPr>
      <t xml:space="preserve">    </t>
    </r>
    <r>
      <rPr>
        <sz val="8.5"/>
        <color theme="1"/>
        <rFont val="Verdana"/>
        <family val="2"/>
      </rPr>
      <t>Udpeg miljøambassadører</t>
    </r>
  </si>
  <si>
    <r>
      <t>3.</t>
    </r>
    <r>
      <rPr>
        <sz val="7"/>
        <color theme="1"/>
        <rFont val="Times New Roman"/>
        <family val="1"/>
      </rPr>
      <t xml:space="preserve">    </t>
    </r>
    <r>
      <rPr>
        <sz val="8.5"/>
        <color theme="1"/>
        <rFont val="Verdana"/>
        <family val="2"/>
      </rPr>
      <t>Spildkampagne fra Sekretariatet</t>
    </r>
  </si>
  <si>
    <r>
      <t>4.</t>
    </r>
    <r>
      <rPr>
        <sz val="7"/>
        <color theme="1"/>
        <rFont val="Times New Roman"/>
        <family val="1"/>
      </rPr>
      <t xml:space="preserve">    </t>
    </r>
    <r>
      <rPr>
        <sz val="8.5"/>
        <color theme="1"/>
        <rFont val="Verdana"/>
        <family val="2"/>
      </rPr>
      <t xml:space="preserve">Udfasning af plastik </t>
    </r>
  </si>
  <si>
    <r>
      <t>5.</t>
    </r>
    <r>
      <rPr>
        <sz val="7"/>
        <color theme="1"/>
        <rFont val="Times New Roman"/>
        <family val="1"/>
      </rPr>
      <t xml:space="preserve">    </t>
    </r>
    <r>
      <rPr>
        <sz val="8.5"/>
        <color theme="1"/>
        <rFont val="Verdana"/>
        <family val="2"/>
      </rPr>
      <t>Mindre papir-kampagne</t>
    </r>
  </si>
  <si>
    <r>
      <t>6.</t>
    </r>
    <r>
      <rPr>
        <sz val="7"/>
        <color theme="1"/>
        <rFont val="Times New Roman"/>
        <family val="1"/>
      </rPr>
      <t xml:space="preserve">    </t>
    </r>
    <r>
      <rPr>
        <sz val="8.5"/>
        <color theme="1"/>
        <rFont val="Verdana"/>
        <family val="2"/>
      </rPr>
      <t>Send køkkenpersonale på Food-coordinator-uddannelse</t>
    </r>
  </si>
  <si>
    <r>
      <t>1.</t>
    </r>
    <r>
      <rPr>
        <sz val="7"/>
        <color theme="1"/>
        <rFont val="Times New Roman"/>
        <family val="1"/>
      </rPr>
      <t xml:space="preserve">    </t>
    </r>
    <r>
      <rPr>
        <sz val="8.5"/>
        <color theme="1"/>
        <rFont val="Verdana"/>
        <family val="2"/>
      </rPr>
      <t>Særlig gæsteindsats</t>
    </r>
  </si>
  <si>
    <r>
      <t>2.</t>
    </r>
    <r>
      <rPr>
        <sz val="7"/>
        <color theme="1"/>
        <rFont val="Times New Roman"/>
        <family val="1"/>
      </rPr>
      <t xml:space="preserve">    </t>
    </r>
    <r>
      <rPr>
        <sz val="8.5"/>
        <color theme="1"/>
        <rFont val="Verdana"/>
        <family val="2"/>
      </rPr>
      <t>Spørg til gæsternes holdning til bæredygtighed</t>
    </r>
  </si>
  <si>
    <r>
      <t>3.</t>
    </r>
    <r>
      <rPr>
        <sz val="7"/>
        <color theme="1"/>
        <rFont val="Times New Roman"/>
        <family val="1"/>
      </rPr>
      <t xml:space="preserve">    </t>
    </r>
    <r>
      <rPr>
        <sz val="8.5"/>
        <color theme="1"/>
        <rFont val="Verdana"/>
        <family val="2"/>
      </rPr>
      <t>Udpeg miljøambassadører</t>
    </r>
  </si>
  <si>
    <r>
      <t>1.</t>
    </r>
    <r>
      <rPr>
        <sz val="7"/>
        <color theme="1"/>
        <rFont val="Times New Roman"/>
        <family val="1"/>
      </rPr>
      <t xml:space="preserve">    </t>
    </r>
    <r>
      <rPr>
        <sz val="8.5"/>
        <color theme="1"/>
        <rFont val="Verdana"/>
        <family val="2"/>
      </rPr>
      <t>Opsamling af regnvand</t>
    </r>
  </si>
  <si>
    <r>
      <t>2.</t>
    </r>
    <r>
      <rPr>
        <sz val="7"/>
        <color theme="1"/>
        <rFont val="Times New Roman"/>
        <family val="1"/>
      </rPr>
      <t xml:space="preserve">    </t>
    </r>
    <r>
      <rPr>
        <sz val="8.5"/>
        <color theme="1"/>
        <rFont val="Verdana"/>
        <family val="2"/>
      </rPr>
      <t>Spar på vandet-kampagne</t>
    </r>
  </si>
  <si>
    <r>
      <t>1.</t>
    </r>
    <r>
      <rPr>
        <sz val="7"/>
        <color theme="1"/>
        <rFont val="Times New Roman"/>
        <family val="1"/>
      </rPr>
      <t xml:space="preserve">    </t>
    </r>
    <r>
      <rPr>
        <sz val="8.5"/>
        <color theme="1"/>
        <rFont val="Verdana"/>
        <family val="2"/>
      </rPr>
      <t>90 % miljømærkede rengøringsprodukter</t>
    </r>
  </si>
  <si>
    <r>
      <t>2.</t>
    </r>
    <r>
      <rPr>
        <sz val="7"/>
        <color theme="1"/>
        <rFont val="Times New Roman"/>
        <family val="1"/>
      </rPr>
      <t xml:space="preserve">    </t>
    </r>
    <r>
      <rPr>
        <sz val="8.5"/>
        <color theme="1"/>
        <rFont val="Verdana"/>
        <family val="2"/>
      </rPr>
      <t>Udfase anvendelsen af klude og svampe med mikroplastik</t>
    </r>
  </si>
  <si>
    <r>
      <t>3.</t>
    </r>
    <r>
      <rPr>
        <sz val="7"/>
        <color theme="1"/>
        <rFont val="Times New Roman"/>
        <family val="1"/>
      </rPr>
      <t xml:space="preserve">    </t>
    </r>
    <r>
      <rPr>
        <sz val="8.5"/>
        <color theme="1"/>
        <rFont val="Verdana"/>
        <family val="2"/>
      </rPr>
      <t>Internt kursus i grøn rengøring</t>
    </r>
  </si>
  <si>
    <r>
      <t>1.</t>
    </r>
    <r>
      <rPr>
        <sz val="7"/>
        <color theme="1"/>
        <rFont val="Times New Roman"/>
        <family val="1"/>
      </rPr>
      <t xml:space="preserve">    </t>
    </r>
    <r>
      <rPr>
        <sz val="8.5"/>
        <color theme="1"/>
        <rFont val="Verdana"/>
        <family val="2"/>
      </rPr>
      <t>Fjerne al kildevand og plastikemballage</t>
    </r>
  </si>
  <si>
    <r>
      <t>2.</t>
    </r>
    <r>
      <rPr>
        <sz val="7"/>
        <color theme="1"/>
        <rFont val="Times New Roman"/>
        <family val="1"/>
      </rPr>
      <t xml:space="preserve">    </t>
    </r>
    <r>
      <rPr>
        <sz val="8.5"/>
        <color theme="1"/>
        <rFont val="Verdana"/>
        <family val="2"/>
      </rPr>
      <t>Frasortere madaffald</t>
    </r>
  </si>
  <si>
    <r>
      <t>3.</t>
    </r>
    <r>
      <rPr>
        <sz val="7"/>
        <color theme="1"/>
        <rFont val="Times New Roman"/>
        <family val="1"/>
      </rPr>
      <t xml:space="preserve">    </t>
    </r>
    <r>
      <rPr>
        <sz val="8.5"/>
        <color theme="1"/>
        <rFont val="Verdana"/>
        <family val="2"/>
      </rPr>
      <t>Papirsortering på hvert kontor</t>
    </r>
  </si>
  <si>
    <r>
      <t>4.</t>
    </r>
    <r>
      <rPr>
        <sz val="7"/>
        <color theme="1"/>
        <rFont val="Times New Roman"/>
        <family val="1"/>
      </rPr>
      <t xml:space="preserve">    </t>
    </r>
    <r>
      <rPr>
        <sz val="8.5"/>
        <color theme="1"/>
        <rFont val="Verdana"/>
        <family val="2"/>
      </rPr>
      <t>Frasortere plastik</t>
    </r>
  </si>
  <si>
    <r>
      <t>5.</t>
    </r>
    <r>
      <rPr>
        <sz val="7"/>
        <color theme="1"/>
        <rFont val="Times New Roman"/>
        <family val="1"/>
      </rPr>
      <t xml:space="preserve">    </t>
    </r>
    <r>
      <rPr>
        <sz val="8.5"/>
        <color theme="1"/>
        <rFont val="Verdana"/>
        <family val="2"/>
      </rPr>
      <t>Internt kursus i affaldssortering</t>
    </r>
  </si>
  <si>
    <r>
      <t>1.</t>
    </r>
    <r>
      <rPr>
        <sz val="7"/>
        <color theme="1"/>
        <rFont val="Times New Roman"/>
        <family val="1"/>
      </rPr>
      <t xml:space="preserve">    </t>
    </r>
    <r>
      <rPr>
        <sz val="8.5"/>
        <color theme="1"/>
        <rFont val="Verdana"/>
        <family val="2"/>
      </rPr>
      <t>Sluk-lyset-kampagne</t>
    </r>
  </si>
  <si>
    <r>
      <t>2.</t>
    </r>
    <r>
      <rPr>
        <sz val="7"/>
        <color theme="1"/>
        <rFont val="Times New Roman"/>
        <family val="1"/>
      </rPr>
      <t xml:space="preserve">    </t>
    </r>
    <r>
      <rPr>
        <sz val="8.5"/>
        <color theme="1"/>
        <rFont val="Verdana"/>
        <family val="2"/>
      </rPr>
      <t>Skifte endnu et område til LED</t>
    </r>
  </si>
  <si>
    <r>
      <t>3.</t>
    </r>
    <r>
      <rPr>
        <sz val="7"/>
        <color theme="1"/>
        <rFont val="Times New Roman"/>
        <family val="1"/>
      </rPr>
      <t xml:space="preserve">    </t>
    </r>
    <r>
      <rPr>
        <sz val="8.5"/>
        <color theme="1"/>
        <rFont val="Verdana"/>
        <family val="2"/>
      </rPr>
      <t>Endnu et område med behovsstyring af lys</t>
    </r>
  </si>
  <si>
    <r>
      <t>4.</t>
    </r>
    <r>
      <rPr>
        <sz val="7"/>
        <color theme="1"/>
        <rFont val="Times New Roman"/>
        <family val="1"/>
      </rPr>
      <t xml:space="preserve">    </t>
    </r>
    <r>
      <rPr>
        <sz val="8.5"/>
        <color theme="1"/>
        <rFont val="Verdana"/>
        <family val="2"/>
      </rPr>
      <t>Fokus på vedvarende energi</t>
    </r>
  </si>
  <si>
    <r>
      <t>1.</t>
    </r>
    <r>
      <rPr>
        <sz val="7"/>
        <color theme="1"/>
        <rFont val="Times New Roman"/>
        <family val="1"/>
      </rPr>
      <t xml:space="preserve">    </t>
    </r>
    <r>
      <rPr>
        <sz val="8.5"/>
        <color theme="1"/>
        <rFont val="Verdana"/>
        <family val="2"/>
      </rPr>
      <t>Gå efter Det Økologiske Spisemærke</t>
    </r>
  </si>
  <si>
    <r>
      <t>2.</t>
    </r>
    <r>
      <rPr>
        <sz val="7"/>
        <color theme="1"/>
        <rFont val="Times New Roman"/>
        <family val="1"/>
      </rPr>
      <t xml:space="preserve">    </t>
    </r>
    <r>
      <rPr>
        <sz val="8.5"/>
        <color theme="1"/>
        <rFont val="Verdana"/>
        <family val="2"/>
      </rPr>
      <t>Finde lokale producenter</t>
    </r>
  </si>
  <si>
    <r>
      <t>3.</t>
    </r>
    <r>
      <rPr>
        <sz val="7"/>
        <color theme="1"/>
        <rFont val="Times New Roman"/>
        <family val="1"/>
      </rPr>
      <t xml:space="preserve">    </t>
    </r>
    <r>
      <rPr>
        <sz val="8.5"/>
        <color theme="1"/>
        <rFont val="Verdana"/>
        <family val="2"/>
      </rPr>
      <t>Vegetar-dag om måneden</t>
    </r>
  </si>
  <si>
    <r>
      <t>4.</t>
    </r>
    <r>
      <rPr>
        <sz val="7"/>
        <color theme="1"/>
        <rFont val="Times New Roman"/>
        <family val="1"/>
      </rPr>
      <t xml:space="preserve">    </t>
    </r>
    <r>
      <rPr>
        <sz val="8.5"/>
        <color theme="1"/>
        <rFont val="Verdana"/>
        <family val="2"/>
      </rPr>
      <t xml:space="preserve">”Af hvad for en fisk” bør vi spise </t>
    </r>
  </si>
  <si>
    <r>
      <t>1.</t>
    </r>
    <r>
      <rPr>
        <sz val="7"/>
        <color theme="1"/>
        <rFont val="Times New Roman"/>
        <family val="1"/>
      </rPr>
      <t xml:space="preserve">    </t>
    </r>
    <r>
      <rPr>
        <sz val="8.5"/>
        <color theme="1"/>
        <rFont val="Verdana"/>
        <family val="2"/>
      </rPr>
      <t>Møder med lokale samarbejdspartnere</t>
    </r>
  </si>
  <si>
    <r>
      <t>2.</t>
    </r>
    <r>
      <rPr>
        <sz val="7"/>
        <color theme="1"/>
        <rFont val="Times New Roman"/>
        <family val="1"/>
      </rPr>
      <t xml:space="preserve">    </t>
    </r>
    <r>
      <rPr>
        <sz val="8.5"/>
        <color theme="1"/>
        <rFont val="Verdana"/>
        <family val="2"/>
      </rPr>
      <t>Indsats for lokale fødevareoplevelser og Local Cooking</t>
    </r>
  </si>
  <si>
    <r>
      <t>3.</t>
    </r>
    <r>
      <rPr>
        <sz val="7"/>
        <color theme="1"/>
        <rFont val="Times New Roman"/>
        <family val="1"/>
      </rPr>
      <t xml:space="preserve">    </t>
    </r>
    <r>
      <rPr>
        <sz val="8.5"/>
        <color theme="1"/>
        <rFont val="Verdana"/>
        <family val="2"/>
      </rPr>
      <t>Arbejde for natur og nationalparker</t>
    </r>
  </si>
  <si>
    <r>
      <t>1.</t>
    </r>
    <r>
      <rPr>
        <sz val="7"/>
        <color theme="1"/>
        <rFont val="Times New Roman"/>
        <family val="1"/>
      </rPr>
      <t xml:space="preserve">    </t>
    </r>
    <r>
      <rPr>
        <sz val="8.5"/>
        <color theme="1"/>
        <rFont val="Verdana"/>
        <family val="2"/>
      </rPr>
      <t>Rygeområde</t>
    </r>
  </si>
  <si>
    <r>
      <t>2.</t>
    </r>
    <r>
      <rPr>
        <sz val="7"/>
        <color theme="1"/>
        <rFont val="Times New Roman"/>
        <family val="1"/>
      </rPr>
      <t xml:space="preserve">    </t>
    </r>
    <r>
      <rPr>
        <sz val="8.5"/>
        <color theme="1"/>
        <rFont val="Verdana"/>
        <family val="2"/>
      </rPr>
      <t>Kig på pointkriterier, som ikke opfyldes</t>
    </r>
  </si>
  <si>
    <r>
      <t>3.</t>
    </r>
    <r>
      <rPr>
        <sz val="7"/>
        <color theme="1"/>
        <rFont val="Times New Roman"/>
        <family val="1"/>
      </rPr>
      <t xml:space="preserve">    </t>
    </r>
    <r>
      <rPr>
        <sz val="8.5"/>
        <color theme="1"/>
        <rFont val="Verdana"/>
        <family val="2"/>
      </rPr>
      <t>Diversitetsprojekt</t>
    </r>
  </si>
  <si>
    <r>
      <t>4.</t>
    </r>
    <r>
      <rPr>
        <sz val="7"/>
        <color theme="1"/>
        <rFont val="Times New Roman"/>
        <family val="1"/>
      </rPr>
      <t xml:space="preserve">    </t>
    </r>
    <r>
      <rPr>
        <sz val="8.5"/>
        <color theme="1"/>
        <rFont val="Verdana"/>
        <family val="2"/>
      </rPr>
      <t>Bi-projekt</t>
    </r>
  </si>
  <si>
    <r>
      <t>1.</t>
    </r>
    <r>
      <rPr>
        <sz val="7"/>
        <color theme="1"/>
        <rFont val="Times New Roman"/>
        <family val="1"/>
      </rPr>
      <t xml:space="preserve">    </t>
    </r>
    <r>
      <rPr>
        <sz val="8.5"/>
        <color theme="1"/>
        <rFont val="Verdana"/>
        <family val="2"/>
      </rPr>
      <t>Personaletur til destinationens leverandører</t>
    </r>
  </si>
  <si>
    <r>
      <t>2.</t>
    </r>
    <r>
      <rPr>
        <sz val="7"/>
        <color theme="1"/>
        <rFont val="Times New Roman"/>
        <family val="1"/>
      </rPr>
      <t xml:space="preserve">    </t>
    </r>
    <r>
      <rPr>
        <sz val="8.5"/>
        <color theme="1"/>
        <rFont val="Verdana"/>
        <family val="2"/>
      </rPr>
      <t xml:space="preserve">Aftale med naturvejleder om fx naturens råvarer </t>
    </r>
  </si>
  <si>
    <r>
      <t>3.</t>
    </r>
    <r>
      <rPr>
        <sz val="7"/>
        <color theme="1"/>
        <rFont val="Times New Roman"/>
        <family val="1"/>
      </rPr>
      <t xml:space="preserve">    </t>
    </r>
    <r>
      <rPr>
        <sz val="8.5"/>
        <color theme="1"/>
        <rFont val="Verdana"/>
        <family val="2"/>
      </rPr>
      <t>Deltage i Local Cooking</t>
    </r>
  </si>
  <si>
    <r>
      <t>4.</t>
    </r>
    <r>
      <rPr>
        <sz val="7"/>
        <color theme="1"/>
        <rFont val="Times New Roman"/>
        <family val="1"/>
      </rPr>
      <t xml:space="preserve">    </t>
    </r>
    <r>
      <rPr>
        <sz val="8.5"/>
        <color theme="1"/>
        <rFont val="Verdana"/>
        <family val="2"/>
      </rPr>
      <t>Fælles affaldskampagne fx fra DN</t>
    </r>
  </si>
  <si>
    <r>
      <t>5.</t>
    </r>
    <r>
      <rPr>
        <sz val="7"/>
        <color theme="1"/>
        <rFont val="Times New Roman"/>
        <family val="1"/>
      </rPr>
      <t xml:space="preserve">    </t>
    </r>
    <r>
      <rPr>
        <sz val="8.5"/>
        <color theme="1"/>
        <rFont val="Verdana"/>
        <family val="2"/>
      </rPr>
      <t>Strandrensning</t>
    </r>
  </si>
  <si>
    <r>
      <t>1.</t>
    </r>
    <r>
      <rPr>
        <sz val="7"/>
        <color theme="1"/>
        <rFont val="Times New Roman"/>
        <family val="1"/>
      </rPr>
      <t xml:space="preserve">    </t>
    </r>
    <r>
      <rPr>
        <sz val="8.5"/>
        <color theme="1"/>
        <rFont val="Verdana"/>
        <family val="2"/>
      </rPr>
      <t>Indstil alle printere til at printe dobbeltsidet</t>
    </r>
  </si>
  <si>
    <t>År / Dato</t>
  </si>
  <si>
    <t>2. Kollegaer</t>
  </si>
  <si>
    <t>3. Gæsteinformation</t>
  </si>
  <si>
    <t>4. Vand</t>
  </si>
  <si>
    <t>5. Rengøring</t>
  </si>
  <si>
    <t>6. Affald</t>
  </si>
  <si>
    <t>7. Energi</t>
  </si>
  <si>
    <t xml:space="preserve">8. Fødevarer
</t>
  </si>
  <si>
    <t>9. Madspild</t>
  </si>
  <si>
    <t>10. Udeområde</t>
  </si>
  <si>
    <t>11. Mad og natur</t>
  </si>
  <si>
    <t>12. Administration</t>
  </si>
  <si>
    <r>
      <t>·</t>
    </r>
    <r>
      <rPr>
        <sz val="7"/>
        <color theme="1"/>
        <rFont val="Times New Roman"/>
        <family val="1"/>
      </rPr>
      <t xml:space="preserve">       </t>
    </r>
    <r>
      <rPr>
        <sz val="10"/>
        <color theme="1"/>
        <rFont val="Verdana"/>
        <family val="2"/>
      </rPr>
      <t>Vi sætter konkrete mål for at reducere madspild og arbejder 
målbevidst for at nå målet</t>
    </r>
  </si>
  <si>
    <r>
      <t>·</t>
    </r>
    <r>
      <rPr>
        <sz val="7"/>
        <color theme="1"/>
        <rFont val="Times New Roman"/>
        <family val="1"/>
      </rPr>
      <t xml:space="preserve">       </t>
    </r>
    <r>
      <rPr>
        <sz val="10"/>
        <color theme="1"/>
        <rFont val="Verdana"/>
        <family val="2"/>
      </rPr>
      <t>Vi bliver inspireret af ny viden fra nye kollegaer og elever fx 
når de har været på skole</t>
    </r>
  </si>
  <si>
    <r>
      <t>·</t>
    </r>
    <r>
      <rPr>
        <sz val="7"/>
        <color theme="1"/>
        <rFont val="Times New Roman"/>
        <family val="1"/>
      </rPr>
      <t xml:space="preserve">       </t>
    </r>
    <r>
      <rPr>
        <sz val="10"/>
        <color theme="1"/>
        <rFont val="Verdana"/>
        <family val="2"/>
      </rPr>
      <t xml:space="preserve">Vi involverer vores kollegaer og inspireres af hinandens råd 
og forslag </t>
    </r>
  </si>
  <si>
    <r>
      <t>·</t>
    </r>
    <r>
      <rPr>
        <sz val="7"/>
        <color theme="1"/>
        <rFont val="Times New Roman"/>
        <family val="1"/>
      </rPr>
      <t xml:space="preserve">       </t>
    </r>
    <r>
      <rPr>
        <sz val="10"/>
        <color theme="1"/>
        <rFont val="Verdana"/>
        <family val="2"/>
      </rPr>
      <t>Vi bruger den anbefalede mængde råvarer til det antal gæster 
der tilberedes mad til</t>
    </r>
  </si>
  <si>
    <r>
      <t>·</t>
    </r>
    <r>
      <rPr>
        <sz val="7"/>
        <color theme="1"/>
        <rFont val="Times New Roman"/>
        <family val="1"/>
      </rPr>
      <t xml:space="preserve">       </t>
    </r>
    <r>
      <rPr>
        <sz val="10"/>
        <color theme="1"/>
        <rFont val="Verdana"/>
        <family val="2"/>
      </rPr>
      <t>Vi træner i at tage imod klare bestillinger, så misforståelser og 
efterfølgende spild undgås</t>
    </r>
  </si>
  <si>
    <r>
      <t xml:space="preserve">Bilag 6.1 – </t>
    </r>
    <r>
      <rPr>
        <b/>
        <sz val="16"/>
        <color rgb="FF00B050"/>
        <rFont val="Verdana"/>
        <family val="2"/>
      </rPr>
      <t>Forslag til affaldsplan</t>
    </r>
  </si>
  <si>
    <t>Bilag 4</t>
  </si>
  <si>
    <t>Skema til indtastning af vandforbrug</t>
  </si>
  <si>
    <t>Eksempel på grøn indkøbspolitik og procedure:</t>
  </si>
  <si>
    <t>”VIRKSOMHEDEN” skal gennem denne grønne indkøbspolitik løse vores opgaver med en så lille belastning af miljøet som muligt og bidrage til at støtte den miljøbevidste del af markedet. Hensynet til miljøet skal inddrages på lige fod med andre hensyn i planlægningen og udførelsen af virksomhedens indkøb.</t>
  </si>
  <si>
    <t xml:space="preserve">Ved indkøb fokuserer vi på pris, kvalitet, service, leveringssikkerhed, driftsomkostninger, arbejdsmiljø, etiske forhold og på de produkter og tjenesteydelser, som i deres livscyklus påvirker miljøet mindst muligt. </t>
  </si>
  <si>
    <t>For at miljøgevinsten skal stå i et rimeligt forhold til arbejdsindsats og udgifter, skal det vurderes, hvor og hvordan vi får mest miljø for pengene.</t>
  </si>
  <si>
    <t>Bilag 12.1 - Grøn indkøbspolitik og -procedure</t>
  </si>
  <si>
    <t xml:space="preserve">Vi ønsker at købe de varer og tjenesteydelser, der under produktion, brug og bortskaffelse medfører mindst muligt ressourcespild og forurening; f.eks. varer, der lever op til et miljømærke.
</t>
  </si>
  <si>
    <t xml:space="preserve">Vi generelt er positive overfor samarbejdspartnere, som gør en aktiv indsats for miljøet og konstant søger at nedbringe miljøbelastning i forbindelse med produktet eller tjenesteydelsen. Det kan være alt fra minimering af vand-, energi og kemikalieforbrug til benyttelsen af mindre og mere miljøvenlig emballage og indpakning, valg af transportform og meget mere.
</t>
  </si>
  <si>
    <r>
      <rPr>
        <sz val="7"/>
        <color theme="1"/>
        <rFont val="Times New Roman"/>
        <family val="1"/>
      </rPr>
      <t xml:space="preserve"> </t>
    </r>
    <r>
      <rPr>
        <sz val="10"/>
        <color rgb="FF000000"/>
        <rFont val="Verdana"/>
        <family val="2"/>
      </rPr>
      <t xml:space="preserve">Vi i mange tilfælde ønsker at sammenholde driftsomkostningerne med indkøbs-, etablerings- og vedligeholdelsesomkostningerne, da der ofte opnås en samlet pris- og miljømæssig besparelse selvom indkøbsprisen er højere. Ved forbedringer og renovation ser vi også på tilbagebetalingstiden.
</t>
    </r>
  </si>
  <si>
    <t xml:space="preserve">Vi tager stilling til kvantiteten, når vi bestiller varer, så vi på den ene side ikke køber for store partier, så vi får stort spild og lager samt på den anden side ikke bestiller for lidt, så miljøbelastningen bliver større ved øget transport og indpakning.
</t>
  </si>
  <si>
    <t xml:space="preserve">Det betyder at:
</t>
  </si>
  <si>
    <t>Udpeget miljøansvarligt</t>
  </si>
  <si>
    <t xml:space="preserve">Har en miljøpolitik eller –procedure for hvor-dan der arbejdes med miljøindsatsen </t>
  </si>
  <si>
    <t xml:space="preserve">Samler miljømateriale i mappe eller elektro-nisk </t>
  </si>
  <si>
    <t>Ledelse har besluttet at arbejde med miljødagsordenen</t>
  </si>
  <si>
    <t>Kollegaer instrueres om Green Tourism Organization</t>
  </si>
  <si>
    <t xml:space="preserve">Procedure for hvordan nye kollegaer sættes ind i miljøarbejdet </t>
  </si>
  <si>
    <t>Procedure for kollegaer</t>
  </si>
  <si>
    <t xml:space="preserve">Synlig information om Green Tourism Organi-zation på stedet ved tildeling </t>
  </si>
  <si>
    <t>Offentlig transport</t>
  </si>
  <si>
    <t xml:space="preserve">Organisationen informerer turister og gæster til organisationen om offentlig transport </t>
  </si>
  <si>
    <t xml:space="preserve">Kan måle eller estimere vandforbrug for hver måned </t>
  </si>
  <si>
    <t xml:space="preserve">Organisationen har fast procedure for indberetning utætte VVS installationer </t>
  </si>
  <si>
    <t>Indberetning af installationer</t>
  </si>
  <si>
    <t>Håndvaske er vandbesparende med max 5 l/min</t>
  </si>
  <si>
    <t>4.4</t>
  </si>
  <si>
    <t xml:space="preserve">Håndvaske  </t>
  </si>
  <si>
    <t>Personale brusere</t>
  </si>
  <si>
    <t>Sensor ved urinaler</t>
  </si>
  <si>
    <t>Affaldsspande</t>
  </si>
  <si>
    <t xml:space="preserve">Personalebrusere med max 9 l/min </t>
  </si>
  <si>
    <t xml:space="preserve">Mest brugte toiletter er med dobbeltskyl </t>
  </si>
  <si>
    <t xml:space="preserve">Sensor på urinaler </t>
  </si>
  <si>
    <t xml:space="preserve">Affaldsspand på hvert toilet </t>
  </si>
  <si>
    <t>Tidsstyrende brusere</t>
  </si>
  <si>
    <t>4.10</t>
  </si>
  <si>
    <t>4.12</t>
  </si>
  <si>
    <t>4.14</t>
  </si>
  <si>
    <t>4.15</t>
  </si>
  <si>
    <t>Har trykknap</t>
  </si>
  <si>
    <t>Har regnvandstønde/opsamling</t>
  </si>
  <si>
    <t>5.4</t>
  </si>
  <si>
    <t xml:space="preserve">Hånd og WC papir </t>
  </si>
  <si>
    <t xml:space="preserve">Klude og linned </t>
  </si>
  <si>
    <t xml:space="preserve">Håndsæbe </t>
  </si>
  <si>
    <t xml:space="preserve">50 % af rengøringsmidler er miljømærkede </t>
  </si>
  <si>
    <t xml:space="preserve">Bruger primært fiberklude </t>
  </si>
  <si>
    <t xml:space="preserve">Hånd- og wc-papir er miljømærket </t>
  </si>
  <si>
    <t>Rengøringsfolk eller firma kender til procedure for miljøvenlig rengøring– Se bilag 5.1</t>
  </si>
  <si>
    <t xml:space="preserve">Klude, linned og håndklæder vaskes med miljømærkede vaskemidler eller på miljømærkede vaskerier </t>
  </si>
  <si>
    <t xml:space="preserve">Al håndsæbe er miljømærket </t>
  </si>
  <si>
    <t xml:space="preserve">Klude, børster og svampe er uden mikroplast </t>
  </si>
  <si>
    <t>6.3</t>
  </si>
  <si>
    <t>6.4</t>
  </si>
  <si>
    <t>6.6</t>
  </si>
  <si>
    <t>6.8</t>
  </si>
  <si>
    <t xml:space="preserve">Affaldsplan </t>
  </si>
  <si>
    <t>Ordentlige affaldsspande</t>
  </si>
  <si>
    <t>Frasortering</t>
  </si>
  <si>
    <t xml:space="preserve">Kildesortering </t>
  </si>
  <si>
    <t>Leverandører</t>
  </si>
  <si>
    <t xml:space="preserve">Engangsemballage </t>
  </si>
  <si>
    <t>Har en affaldsplan Se bilag 6.1</t>
  </si>
  <si>
    <t xml:space="preserve">Tilpas med affaldspande både ude og inde </t>
  </si>
  <si>
    <t xml:space="preserve">Sorteringsmuligheder er let tilgængelig </t>
  </si>
  <si>
    <t xml:space="preserve">Affaldssorteringen afspejler kommunens affaldsordning og opdeles minimum i 4 fraktioner pant, glas, papir, pap, dåser/metal, madaffald etc. </t>
  </si>
  <si>
    <t xml:space="preserve">Frasorterer miljøfarligt affald batterier, maling, lysstofrør/E-pære, kemikalier etc. </t>
  </si>
  <si>
    <t xml:space="preserve">Kildesorteringsinformation såsom piktogrammer </t>
  </si>
  <si>
    <t xml:space="preserve">Leverandører tager kasser, paller mm. retur </t>
  </si>
  <si>
    <t xml:space="preserve">Begrænser brug af engangsemballage – især af plast </t>
  </si>
  <si>
    <t xml:space="preserve">Undgår kildevand hvor det er muligt </t>
  </si>
  <si>
    <t>Haveaffald</t>
  </si>
  <si>
    <t xml:space="preserve">Haveaffald komposteres </t>
  </si>
  <si>
    <t>6.13</t>
  </si>
  <si>
    <t>6.14</t>
  </si>
  <si>
    <t>6.15</t>
  </si>
  <si>
    <t>7.3</t>
  </si>
  <si>
    <t>7.8</t>
  </si>
  <si>
    <t>7.7</t>
  </si>
  <si>
    <t xml:space="preserve"> Energiaflæsning</t>
  </si>
  <si>
    <t>Isolering</t>
  </si>
  <si>
    <t>Varmtvandsrør isolerede</t>
  </si>
  <si>
    <t>Ventilation</t>
  </si>
  <si>
    <t>Energisyn</t>
  </si>
  <si>
    <t xml:space="preserve">Kan måle eller estimere det månedlige energiforbrug </t>
  </si>
  <si>
    <t>Belysning udenfor, på bagtrapper, kældre og nye toiletter er behovsstyret med tidsstyring, bevægelses-/lydsensor eller skumringsanlæg</t>
  </si>
  <si>
    <t>Tidsstyring af lys</t>
  </si>
  <si>
    <t xml:space="preserve">Tids- og behovsstyring af elektriske installationer ved udstillinger </t>
  </si>
  <si>
    <t xml:space="preserve">Ikke 1 lags vinduer i opvarmede områder </t>
  </si>
  <si>
    <t xml:space="preserve">Tilpas isolering af bygninger </t>
  </si>
  <si>
    <t xml:space="preserve">Varmvandsrør er isoleret </t>
  </si>
  <si>
    <t xml:space="preserve">Ventilation, kedler og klimaanlæg styres, rengøres jævnligt og efterses årligt </t>
  </si>
  <si>
    <t xml:space="preserve">Køle- og fryseskabe er med intakte lister </t>
  </si>
  <si>
    <t xml:space="preserve">Gennemført energisyn/energimærkning indenfor 10 år </t>
  </si>
  <si>
    <t>7.16d</t>
  </si>
  <si>
    <t xml:space="preserve">Har varmepumper </t>
  </si>
  <si>
    <t>Jordvarme</t>
  </si>
  <si>
    <t>Salgs- og kaffeautomater</t>
  </si>
  <si>
    <t xml:space="preserve">Ingen halogen-/glødepærer på virksomheden </t>
  </si>
  <si>
    <t>Ikke direkte el-radiatorer</t>
  </si>
  <si>
    <t>Har varmepumper</t>
  </si>
  <si>
    <t>8.10</t>
  </si>
  <si>
    <t>Minimum 10 % økologi</t>
  </si>
  <si>
    <t>Lokalt og sæson</t>
  </si>
  <si>
    <t>Indkøb af fødevarer består af minimum 10 % økologi</t>
  </si>
  <si>
    <t xml:space="preserve">Indsats for at minimere madspild </t>
  </si>
  <si>
    <t>Indkøber lokale og sæsons fødevarer</t>
  </si>
  <si>
    <t>Økologi</t>
  </si>
  <si>
    <t>Lokale fødevare</t>
  </si>
  <si>
    <t>Sæson fødevare</t>
  </si>
  <si>
    <t>Fairtrade</t>
  </si>
  <si>
    <t>Miljøkrav</t>
  </si>
  <si>
    <t>Leverandører og kantiner</t>
  </si>
  <si>
    <t>9.4a</t>
  </si>
  <si>
    <t>9.4b</t>
  </si>
  <si>
    <t xml:space="preserve">Arbejder aktivt for at destinationen/forretningsområde bliver mere bæredygtig </t>
  </si>
  <si>
    <t xml:space="preserve">Minimum 40 % af destinationens hoteller eller hotelværelser er miljømærkede </t>
  </si>
  <si>
    <t xml:space="preserve">Arbejder aktivt for at hjælpe og understøtte destinationens eller forretningsområdets turistvirksomheder til at agere bæredygtigt bl.a. ved at anbefale miljømærkning </t>
  </si>
  <si>
    <t>Bæredygtighedsstrategi, som bekræfter den bæredygtige indsats Minimum a eller b.</t>
  </si>
  <si>
    <t xml:space="preserve">Samarbejder med lokale myndigheder om at gøre destinationen/forretningsområdet mere bæredygtig </t>
  </si>
  <si>
    <t>Kommunikerer troværdigt og pålideligt om indsatsen indenfor miljø og bæredygtighed</t>
  </si>
  <si>
    <t>Aktivt arbejde for bæredygtig destination</t>
  </si>
  <si>
    <t>Miljømærkning</t>
  </si>
  <si>
    <t>Anbefaler miljømærkning</t>
  </si>
  <si>
    <t>Underskriver samarbejdsaftale med Tourism Organization om indsatsen og/eller</t>
  </si>
  <si>
    <t>Samarbejdsaftaler</t>
  </si>
  <si>
    <t>Strategi</t>
  </si>
  <si>
    <t>Samarbejder</t>
  </si>
  <si>
    <t>Kommunikation om bæredygtige indsatser</t>
  </si>
  <si>
    <t>Plæneklipper</t>
  </si>
  <si>
    <t>Ikke kemi i ukrudtsmidler</t>
  </si>
  <si>
    <t>Kunstvanding</t>
  </si>
  <si>
    <t xml:space="preserve">Benytter ikke kemiske ukrudtsmidler </t>
  </si>
  <si>
    <t>Fredningsbestemmelser</t>
  </si>
  <si>
    <t xml:space="preserve">Benytter brænder, ukrudtsdug eller håndkraft til ukrudtsbekæmpelse </t>
  </si>
  <si>
    <t>11.2</t>
  </si>
  <si>
    <t>11.3</t>
  </si>
  <si>
    <t xml:space="preserve">Information om beskyttede områder fx Natura 2000 </t>
  </si>
  <si>
    <t xml:space="preserve">Information om omkringliggende natur </t>
  </si>
  <si>
    <t>Destinationen har en cykelordning for for lån eller leje af cykler</t>
  </si>
  <si>
    <t>Omkringliggende natur</t>
  </si>
  <si>
    <t>Cykelordning</t>
  </si>
  <si>
    <t>Turistvirksomheder</t>
  </si>
  <si>
    <t>Lån eller leje cykler</t>
  </si>
  <si>
    <t>Information om Blå Flag strand eller havn</t>
  </si>
  <si>
    <t>Låne eller leje cykler i forbindelse med organisationen</t>
  </si>
  <si>
    <t xml:space="preserve">Anbefaler andre miljømærkede turistvirksomheder </t>
  </si>
  <si>
    <t>Indkøbsprocedure</t>
  </si>
  <si>
    <t xml:space="preserve">Har en indkøbsprocedure. Se bilag 12.1 </t>
  </si>
  <si>
    <t xml:space="preserve">Opvaskemaskine har minimum Energimærke A </t>
  </si>
  <si>
    <t>Destination og forretningsområde</t>
  </si>
  <si>
    <t>Natur</t>
  </si>
  <si>
    <t>Organisationen skal hvert år fastsætte og gennemføre minimum 2 miljømål.</t>
  </si>
  <si>
    <t>Organisationen har en indkøbsprocedure og køber primært miljø- og energimærkede produkter.</t>
  </si>
  <si>
    <t>Stedets navn</t>
  </si>
  <si>
    <t xml:space="preserve">Som en del af GREEN TOURISM ORGANISATION skal vi arbejde aktivt med at nedbringe 
stedets madspild. </t>
  </si>
  <si>
    <t xml:space="preserve">Vi holde øje med og følger GREEN TOURISM ORGANIZATIONs kriterier, når der købes ind.
</t>
  </si>
  <si>
    <t xml:space="preserve">Vi  formidler GREEN TOURISM ORGANISATION's krav og ønsker videre til relevante leverandører fx via de udarbejdede leverandørark under navnet GREETS Supply.
</t>
  </si>
  <si>
    <t>Vi bruger følgende miljøråd når der rengøres på vores sted.</t>
  </si>
  <si>
    <t>Synlig information om Green Tourism Organization på hjemmesiden ved tildeling</t>
  </si>
  <si>
    <t>Kollegaer instrueres om Green Tourism Organization, og hvordan de bidrager til en miljøvenlig drift af organisationen</t>
  </si>
  <si>
    <t>Stedet har bimålere</t>
  </si>
  <si>
    <t>Sidste års vandforbrug/m3</t>
  </si>
  <si>
    <t>Sidste års el-forbrug/kWh</t>
  </si>
  <si>
    <t>Sidste års varmeforbrug  af L olie, M3 gas kWh/MWh/M3 fjernvarme</t>
  </si>
  <si>
    <t>Dato for tildeling af Green Tourism Organization</t>
  </si>
  <si>
    <t>Bilag 8.1 – Beregning af økologiprocent</t>
  </si>
  <si>
    <r>
      <t xml:space="preserve">Bilag 8.13 – </t>
    </r>
    <r>
      <rPr>
        <b/>
        <sz val="16"/>
        <color rgb="FF00B050"/>
        <rFont val="Verdana"/>
        <family val="2"/>
      </rPr>
      <t>Procedure for at nedbringe madspild</t>
    </r>
  </si>
  <si>
    <t>Bilag 5.6</t>
  </si>
  <si>
    <t>Virksomhed</t>
  </si>
  <si>
    <t>X indgår nærværende samarbejdsaftale med Sekretariatet i HORESTA i forbindelse med, at X mærkes med Green Tourism Organization.</t>
  </si>
  <si>
    <t>Følgende målsætning er sat:</t>
  </si>
  <si>
    <r>
      <t>·</t>
    </r>
    <r>
      <rPr>
        <sz val="7"/>
        <color rgb="FF000000"/>
        <rFont val="Times New Roman"/>
        <family val="1"/>
      </rPr>
      <t xml:space="preserve">        </t>
    </r>
    <r>
      <rPr>
        <sz val="10"/>
        <color rgb="FF000000"/>
        <rFont val="Verdana"/>
        <family val="2"/>
      </rPr>
      <t>…</t>
    </r>
  </si>
  <si>
    <t>___________________</t>
  </si>
  <si>
    <t>Navn</t>
  </si>
  <si>
    <t>Formand</t>
  </si>
  <si>
    <t xml:space="preserve">X organisation </t>
  </si>
  <si>
    <t>Green Tourism Organization</t>
  </si>
  <si>
    <t>Bilag 9.2 –Udkast til samarbejdsaftale</t>
  </si>
  <si>
    <t>I forbindelse med mærkningen forpligtiger X sig til at arbejde for
 at sprede arbejdet med bæredygtig turisme. Hertil at arbejde for at områdets turistvirksomheder mærkes med et anerkendt miljømærke, såsom Blomsten, Svanen eller Green Key jf. kriterium 9a-e.</t>
  </si>
  <si>
    <r>
      <t>·</t>
    </r>
    <r>
      <rPr>
        <sz val="7"/>
        <color rgb="FF000000"/>
        <rFont val="Times New Roman"/>
        <family val="1"/>
      </rPr>
      <t xml:space="preserve">        </t>
    </r>
    <r>
      <rPr>
        <sz val="10"/>
        <color rgb="FF000000"/>
        <rFont val="Verdana"/>
        <family val="2"/>
      </rPr>
      <t xml:space="preserve">X vil udarbejde en strategi for bæredygtig turisme.
</t>
    </r>
  </si>
  <si>
    <r>
      <t>·</t>
    </r>
    <r>
      <rPr>
        <sz val="7"/>
        <color rgb="FF000000"/>
        <rFont val="Times New Roman"/>
        <family val="1"/>
      </rPr>
      <t xml:space="preserve">        </t>
    </r>
    <r>
      <rPr>
        <sz val="10"/>
        <color rgb="FF000000"/>
        <rFont val="Verdana"/>
        <family val="2"/>
      </rPr>
      <t>X arbejder for at antallet af miljømærkede hoteller i
 løbet af Q år stiger fra Y til Z %.</t>
    </r>
  </si>
  <si>
    <r>
      <t>·</t>
    </r>
    <r>
      <rPr>
        <sz val="7"/>
        <color rgb="FF000000"/>
        <rFont val="Times New Roman"/>
        <family val="1"/>
      </rPr>
      <t xml:space="preserve">        </t>
    </r>
    <r>
      <rPr>
        <sz val="10"/>
        <color rgb="FF000000"/>
        <rFont val="Verdana"/>
        <family val="2"/>
      </rPr>
      <t xml:space="preserve">X arbejder for at introducere miljømærkning af 
restauranter, campingpladser, hostels, attraktioner og museer, som ligger i destinationen i løbet af Q år.  </t>
    </r>
  </si>
  <si>
    <t>Som en del af GREEN TOURISM ORGANISATION indgås en samarbejdsaftale med sekretariatet i HORESTA.</t>
  </si>
  <si>
    <t>Spisesteder mærket med Green Tourism Organization har en grøn indkøbspolitik eller -procedure. 
Dette dokument beskriver formål og giver et eksempel på indhold af politikken.</t>
  </si>
  <si>
    <t>På vej</t>
  </si>
  <si>
    <t>Ikke relevant</t>
  </si>
  <si>
    <t>I åbner excel-arket og gemmer det på jeres eget drev eller netværk. Herefter udfylder i skemaet, gemmer igen og indsender det elektronisk til green-key@horesta.dk.
Arket kan bruges, som jeres eget værktøj til miljøarbejdet.
Indholdet bliver indtastet i elektronisk ark, når og hvis I tildeles Green Tourism Organization.</t>
  </si>
  <si>
    <t>De ark, som er farvet grønt "A. Virksomhedsdata" og "C. Ansøgning" skal udfyldes. De resterende ark markeret med blåt er til eget brug for overblik og inspiration.</t>
  </si>
  <si>
    <t>Hvad skal udfyldes i arkene?</t>
  </si>
  <si>
    <t>I skal udfylde så meget I kan i ark A om Virksomhedsdata.</t>
  </si>
  <si>
    <t>Arkene 1, 4, 5, 6, 7 og 8 kan bruges til egen inspiration, beregninger og overvågning og skal ikke nødvendigvis udfyldes i forbindelse med indsendelsen i starten af december.
Ark B. Kriterier er de overordnede kriterier.</t>
  </si>
  <si>
    <t>Virksomheden skal sammenlagt opnå 30 % af pointene, hvilket svarer til omkring 80 point - naturligvis afhængig af stedet.</t>
  </si>
  <si>
    <t>Hvordan får jeg adgang til GREETS Material?</t>
  </si>
  <si>
    <t>I skal svarer, hvad I forventer at være klar ved tildeling. I kan fx ikke opsætte Green Tourism Organization information jf. punkt 3, men så svarer i "Ja" og i kommentarfeltet skriver I fx "Opsættes ved tildeling etc."</t>
  </si>
  <si>
    <t>Svar "Ja", "Nej", "På vej" og "Ikke relevant" i kolonne "E" i skema C og uddyb i kolonne "F". I kolonne "G" kan i samtælle jeres pointkriterier.</t>
  </si>
  <si>
    <t>Nedskrevet procedure for minimering af madspild</t>
  </si>
  <si>
    <t>Miljøkrav med i forpagtningsaftale</t>
  </si>
  <si>
    <t>Leverandør eller kantine har Det Økologiske Spisemærke</t>
  </si>
  <si>
    <t>Nedsat miljøgruppe med kollegaer</t>
  </si>
  <si>
    <t>Kollega på miljøkursus/uddannelse</t>
  </si>
  <si>
    <t>Kollegakonkurrencer</t>
  </si>
  <si>
    <t>Køber fairtrade, MSC etc., når det er muligt</t>
  </si>
  <si>
    <t>Aftaler med madleverandør om primært at bruge sæsonens fødevare</t>
  </si>
  <si>
    <t>Aftaler med madleverandør om primært at bruge lokale fødevare</t>
  </si>
  <si>
    <t>Køber minimum 20 % økologi</t>
  </si>
  <si>
    <t>Opslag med miljøråd på Facebook, Instagram og andre sociale medier</t>
  </si>
  <si>
    <t>Miljøindhold og råd på hjemmeside</t>
  </si>
  <si>
    <t>Gæster og samarbejdspartnere kan komme med råd til restaurantens miljøarbejde</t>
  </si>
  <si>
    <t xml:space="preserve">Vil hvert år gennemføre min 2 miljømål 
- Se liste med forslag i bilag 1.2
</t>
  </si>
  <si>
    <t>Organisationen indenfor turisme har skrevet procedure for miljøindsatsen.</t>
  </si>
  <si>
    <t>Den miljøansvarlige medarbejder uddanner, informerer og involverer kollegaer i forhold til Green Tourism Organization, og om hvordan de støtter op om den bæredygtige indsats.</t>
  </si>
  <si>
    <t>Gæste-information</t>
  </si>
  <si>
    <t>Organisationen har synlig information om Green Tourism Organization centralt sted på stedet og på hjemmesiden, og om hvordan turister og gæster til organisationen kan hjælpe med miljøindsatsen.</t>
  </si>
  <si>
    <t>Organisationen måler og vurderer på vandforbruget og har iværksat og planlægger tiltag for at spare på vandet.</t>
  </si>
  <si>
    <t>Organisationen gør miljøvenligt rent, primært med miljømærkede rengøringsprodukter og med procedure for at spare rengøringsprodukter, vand og energi.</t>
  </si>
  <si>
    <t>Organisationen vasker med miljømærkede vaskemidler eller på miljømærkede vaskerier.</t>
  </si>
  <si>
    <t>Organisationen har en affaldsplan og sorterer affaldet i flest mulige - og minimum 4 - fraktioner.</t>
  </si>
  <si>
    <t>Organisationen måler og vurderer på energiforbruget og har iværksat og planlægger tiltag for at spare på energien.</t>
  </si>
  <si>
    <t>8.</t>
  </si>
  <si>
    <t>Organisationen indkøbermiljøvenlig mad med fokus på økologi, lokale - og sæsonvarer og minimerer spild.</t>
  </si>
  <si>
    <t>9a.</t>
  </si>
  <si>
    <t xml:space="preserve">Bæredygtig </t>
  </si>
  <si>
    <t>område</t>
  </si>
  <si>
    <t>Organisationen arbejder aktivt for at destinationen eller forretningsområdet bliver mere bæredygtig.</t>
  </si>
  <si>
    <t>9b.</t>
  </si>
  <si>
    <t xml:space="preserve">Miljømærket </t>
  </si>
  <si>
    <t>overnatning</t>
  </si>
  <si>
    <t xml:space="preserve">Minimum 40 % af destinationens hoteller eller hotelværelser er miljømærket. </t>
  </si>
  <si>
    <t>9c.</t>
  </si>
  <si>
    <t xml:space="preserve">Bæredygtige </t>
  </si>
  <si>
    <t>virksomheder</t>
  </si>
  <si>
    <t>Organisationen arbejder aktivt for at hjælpe og understøtte destinationens eller forretningsområdets turistvirksomheder til at agere bæredygtigt, bl.a. ved at anbefale miljømærkning.</t>
  </si>
  <si>
    <t>I dette indgår underskrivelse af samarbejdsaftale med Tourism Organization om indsatsen eller bæredygtighedsstrategi som bekræfter arbejdet.</t>
  </si>
  <si>
    <t>9d.</t>
  </si>
  <si>
    <t>Samarbejde med myndigheder</t>
  </si>
  <si>
    <t>Organisationen samarbejder med lokale myndigheder om at gøre destinationen eller forretningsområdet mere bæredygtig.</t>
  </si>
  <si>
    <t>9e.</t>
  </si>
  <si>
    <t>promovering</t>
  </si>
  <si>
    <t>Organisationen kommunikerer troværdigt og pålideligt om indsatsen inden for miljø og bæredygtighed.</t>
  </si>
  <si>
    <t xml:space="preserve">Organisationen udeområder beskyttes, og der anvendes ikke kemiske ukrudtsbekæmpelsesmidler. </t>
  </si>
  <si>
    <t>Organisationen informerer om, hvordan besøgende og gæster passer på naturen og giver forslag til aktiviteter, som bidrager til viden om naturen.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</si>
</sst>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kr.&quot;\ #,##0"/>
  </numFmts>
  <fonts count="63">
    <font>
      <sz val="11"/>
      <color theme="1"/>
      <name val="Calibri"/>
      <family val="2"/>
      <scheme val="minor"/>
    </font>
    <font>
      <b/>
      <sz val="8"/>
      <color theme="1"/>
      <name val="Verdana"/>
      <family val="2"/>
    </font>
    <font>
      <sz val="8"/>
      <color theme="1"/>
      <name val="Verdana"/>
      <family val="2"/>
    </font>
    <font>
      <b/>
      <sz val="8"/>
      <color rgb="FF000000"/>
      <name val="Verdana"/>
      <family val="2"/>
    </font>
    <font>
      <sz val="8"/>
      <color rgb="FF000000"/>
      <name val="Verdana"/>
      <family val="2"/>
    </font>
    <font>
      <b/>
      <sz val="8"/>
      <color rgb="FFFFFFFF"/>
      <name val="Verdana"/>
      <family val="2"/>
    </font>
    <font>
      <sz val="8"/>
      <name val="Verdana"/>
      <family val="2"/>
    </font>
    <font>
      <i/>
      <sz val="7"/>
      <color theme="1"/>
      <name val="Verdana"/>
      <family val="2"/>
    </font>
    <font>
      <sz val="7"/>
      <color theme="1"/>
      <name val="Verdana"/>
      <family val="2"/>
    </font>
    <font>
      <i/>
      <sz val="7"/>
      <name val="Verdana"/>
      <family val="2"/>
    </font>
    <font>
      <b/>
      <sz val="7"/>
      <color rgb="FFFFFFFF"/>
      <name val="Verdana"/>
      <family val="2"/>
    </font>
    <font>
      <sz val="7"/>
      <color rgb="FF000000"/>
      <name val="Verdana"/>
      <family val="2"/>
    </font>
    <font>
      <b/>
      <sz val="9"/>
      <color theme="1"/>
      <name val="Verdana"/>
      <family val="2"/>
    </font>
    <font>
      <sz val="11"/>
      <color rgb="FF006100"/>
      <name val="Calibri"/>
      <family val="2"/>
      <scheme val="minor"/>
    </font>
    <font>
      <sz val="11"/>
      <color rgb="FF9C6500"/>
      <name val="Calibri"/>
      <family val="2"/>
      <scheme val="minor"/>
    </font>
    <font>
      <b/>
      <sz val="8"/>
      <name val="Verdana"/>
      <family val="2"/>
    </font>
    <font>
      <sz val="8"/>
      <color rgb="FF333333"/>
      <name val="Inherit"/>
    </font>
    <font>
      <u/>
      <sz val="11"/>
      <color theme="10"/>
      <name val="Calibri"/>
      <family val="2"/>
    </font>
    <font>
      <sz val="8"/>
      <name val="Calibri"/>
      <family val="2"/>
      <scheme val="minor"/>
    </font>
    <font>
      <b/>
      <sz val="9"/>
      <color rgb="FFFFFFFF"/>
      <name val="Verdana"/>
      <family val="2"/>
    </font>
    <font>
      <sz val="9"/>
      <color rgb="FF000000"/>
      <name val="Verdana"/>
      <family val="2"/>
    </font>
    <font>
      <i/>
      <sz val="9"/>
      <color rgb="FF000000"/>
      <name val="Verdana"/>
      <family val="2"/>
    </font>
    <font>
      <b/>
      <sz val="14"/>
      <color rgb="FF00B050"/>
      <name val="Verdana"/>
      <family val="2"/>
    </font>
    <font>
      <b/>
      <sz val="16"/>
      <color rgb="FF00B050"/>
      <name val="Verdana"/>
      <family val="2"/>
    </font>
    <font>
      <b/>
      <sz val="8"/>
      <color rgb="FF00B050"/>
      <name val="Verdana"/>
      <family val="2"/>
    </font>
    <font>
      <sz val="8"/>
      <color rgb="FF000000"/>
      <name val="Times New Roman"/>
      <family val="1"/>
    </font>
    <font>
      <sz val="8"/>
      <color rgb="FF000000"/>
      <name val="Arial"/>
      <family val="2"/>
    </font>
    <font>
      <sz val="10"/>
      <color rgb="FF000000"/>
      <name val="Arial"/>
      <family val="2"/>
    </font>
    <font>
      <b/>
      <sz val="16"/>
      <color rgb="FF92D050"/>
      <name val="Verdana"/>
      <family val="2"/>
    </font>
    <font>
      <b/>
      <sz val="12"/>
      <color rgb="FF00B050"/>
      <name val="Verdana"/>
      <family val="2"/>
    </font>
    <font>
      <sz val="10"/>
      <color theme="1"/>
      <name val="Verdana"/>
      <family val="2"/>
    </font>
    <font>
      <sz val="10"/>
      <color theme="1"/>
      <name val="Symbol"/>
      <family val="1"/>
      <charset val="2"/>
    </font>
    <font>
      <sz val="7"/>
      <color theme="1"/>
      <name val="Times New Roman"/>
      <family val="1"/>
    </font>
    <font>
      <b/>
      <sz val="10"/>
      <color rgb="FF000000"/>
      <name val="Verdana"/>
      <family val="2"/>
    </font>
    <font>
      <i/>
      <sz val="10"/>
      <color theme="1"/>
      <name val="Verdana"/>
      <family val="2"/>
    </font>
    <font>
      <sz val="10"/>
      <color theme="1"/>
      <name val="Calibri"/>
      <family val="2"/>
      <scheme val="minor"/>
    </font>
    <font>
      <sz val="11"/>
      <color theme="1"/>
      <name val="Arial"/>
      <family val="2"/>
    </font>
    <font>
      <b/>
      <sz val="11"/>
      <color rgb="FF000000"/>
      <name val="Verdana"/>
      <family val="2"/>
    </font>
    <font>
      <b/>
      <sz val="8"/>
      <color rgb="FFEEECE1"/>
      <name val="Verdana"/>
      <family val="2"/>
    </font>
    <font>
      <i/>
      <sz val="8"/>
      <color rgb="FF000000"/>
      <name val="Verdana"/>
      <family val="2"/>
    </font>
    <font>
      <sz val="7"/>
      <color rgb="FF000000"/>
      <name val="Times New Roman"/>
      <family val="1"/>
    </font>
    <font>
      <b/>
      <sz val="9"/>
      <color rgb="FF000000"/>
      <name val="Verdana"/>
      <family val="2"/>
    </font>
    <font>
      <sz val="9"/>
      <color rgb="FF000000"/>
      <name val="Symbol"/>
      <family val="1"/>
      <charset val="2"/>
    </font>
    <font>
      <b/>
      <sz val="12"/>
      <color theme="1"/>
      <name val="Arial"/>
      <family val="2"/>
    </font>
    <font>
      <b/>
      <sz val="10"/>
      <color theme="1"/>
      <name val="Verdana"/>
      <family val="2"/>
    </font>
    <font>
      <sz val="8"/>
      <color theme="1"/>
      <name val="Arial"/>
      <family val="2"/>
    </font>
    <font>
      <b/>
      <sz val="20"/>
      <color rgb="FF00B050"/>
      <name val="Verdana"/>
      <family val="2"/>
    </font>
    <font>
      <sz val="10"/>
      <color rgb="FF000000"/>
      <name val="Verdana"/>
      <family val="2"/>
    </font>
    <font>
      <b/>
      <sz val="10"/>
      <color rgb="FF92D050"/>
      <name val="Verdana"/>
      <family val="2"/>
    </font>
    <font>
      <sz val="12"/>
      <color theme="1"/>
      <name val="Calibri"/>
      <family val="2"/>
      <scheme val="minor"/>
    </font>
    <font>
      <b/>
      <sz val="10"/>
      <color rgb="FFFFFFFF"/>
      <name val="Arial"/>
      <family val="2"/>
    </font>
    <font>
      <sz val="10"/>
      <color theme="1"/>
      <name val="Calibri"/>
      <family val="2"/>
    </font>
    <font>
      <i/>
      <sz val="9"/>
      <color theme="1"/>
      <name val="Verdana"/>
      <family val="2"/>
    </font>
    <font>
      <b/>
      <sz val="9"/>
      <color rgb="FFEEECE1"/>
      <name val="Verdana"/>
      <family val="2"/>
    </font>
    <font>
      <b/>
      <sz val="8.5"/>
      <color theme="1"/>
      <name val="Verdana"/>
      <family val="2"/>
    </font>
    <font>
      <b/>
      <sz val="8.5"/>
      <color rgb="FF000000"/>
      <name val="Verdana"/>
      <family val="2"/>
    </font>
    <font>
      <sz val="8.5"/>
      <color theme="1"/>
      <name val="Verdana"/>
      <family val="2"/>
    </font>
    <font>
      <sz val="9"/>
      <color theme="1"/>
      <name val="Arial"/>
      <family val="2"/>
    </font>
    <font>
      <sz val="9"/>
      <color theme="1"/>
      <name val="Calibri"/>
      <family val="2"/>
      <scheme val="minor"/>
    </font>
    <font>
      <b/>
      <sz val="10"/>
      <color theme="0"/>
      <name val="Verdana"/>
      <family val="2"/>
    </font>
    <font>
      <b/>
      <sz val="8"/>
      <color theme="0"/>
      <name val="Verdana"/>
      <family val="2"/>
    </font>
    <font>
      <b/>
      <sz val="14"/>
      <color theme="1"/>
      <name val="Verdana"/>
      <family val="2"/>
    </font>
    <font>
      <sz val="10"/>
      <color rgb="FF000000"/>
      <name val="Symbol"/>
      <family val="1"/>
      <charset val="2"/>
    </font>
  </fonts>
  <fills count="18">
    <fill>
      <patternFill patternType="none"/>
    </fill>
    <fill>
      <patternFill patternType="gray125"/>
    </fill>
    <fill>
      <patternFill patternType="solid">
        <fgColor rgb="FF92D050"/>
        <bgColor indexed="64"/>
      </patternFill>
    </fill>
    <fill>
      <patternFill patternType="solid">
        <fgColor rgb="FFD8D8D8"/>
        <bgColor indexed="64"/>
      </patternFill>
    </fill>
    <fill>
      <patternFill patternType="solid">
        <fgColor rgb="FFEAF1DD"/>
        <bgColor indexed="64"/>
      </patternFill>
    </fill>
    <fill>
      <patternFill patternType="solid">
        <fgColor rgb="FFFFC000"/>
        <bgColor indexed="64"/>
      </patternFill>
    </fill>
    <fill>
      <patternFill patternType="solid">
        <fgColor rgb="FFD9D9D9"/>
        <bgColor indexed="64"/>
      </patternFill>
    </fill>
    <fill>
      <patternFill patternType="solid">
        <fgColor rgb="FFD6E3BC"/>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C6EFCE"/>
      </patternFill>
    </fill>
    <fill>
      <patternFill patternType="solid">
        <fgColor rgb="FFFFEB9C"/>
      </patternFill>
    </fill>
    <fill>
      <patternFill patternType="solid">
        <fgColor theme="0" tint="-0.34998626667073579"/>
        <bgColor indexed="64"/>
      </patternFill>
    </fill>
    <fill>
      <patternFill patternType="solid">
        <fgColor rgb="FF00B050"/>
        <bgColor indexed="64"/>
      </patternFill>
    </fill>
    <fill>
      <patternFill patternType="solid">
        <fgColor rgb="FFEEECE1"/>
        <bgColor indexed="64"/>
      </patternFill>
    </fill>
    <fill>
      <patternFill patternType="solid">
        <fgColor rgb="FFC6EFCE"/>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00B050"/>
      </left>
      <right style="medium">
        <color rgb="FF00B050"/>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style="medium">
        <color rgb="FF00B050"/>
      </bottom>
      <diagonal/>
    </border>
    <border>
      <left/>
      <right style="medium">
        <color rgb="FF00B050"/>
      </right>
      <top/>
      <bottom style="medium">
        <color rgb="FF00B050"/>
      </bottom>
      <diagonal/>
    </border>
    <border>
      <left/>
      <right style="medium">
        <color rgb="FF00B050"/>
      </right>
      <top/>
      <bottom/>
      <diagonal/>
    </border>
    <border>
      <left style="medium">
        <color indexed="64"/>
      </left>
      <right style="medium">
        <color indexed="64"/>
      </right>
      <top style="medium">
        <color indexed="64"/>
      </top>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medium">
        <color rgb="FF00B050"/>
      </left>
      <right style="medium">
        <color rgb="FF00B050"/>
      </right>
      <top/>
      <bottom/>
      <diagonal/>
    </border>
    <border>
      <left/>
      <right style="medium">
        <color rgb="FF00B050"/>
      </right>
      <top style="medium">
        <color rgb="FF00B050"/>
      </top>
      <bottom/>
      <diagonal/>
    </border>
    <border>
      <left style="thick">
        <color rgb="FF00B050"/>
      </left>
      <right style="thick">
        <color rgb="FF00B050"/>
      </right>
      <top style="thick">
        <color rgb="FF00B050"/>
      </top>
      <bottom style="thick">
        <color rgb="FF00B050"/>
      </bottom>
      <diagonal/>
    </border>
    <border>
      <left style="thick">
        <color rgb="FF00B050"/>
      </left>
      <right style="thick">
        <color rgb="FF00B050"/>
      </right>
      <top style="thick">
        <color rgb="FF00B050"/>
      </top>
      <bottom/>
      <diagonal/>
    </border>
    <border>
      <left style="thick">
        <color rgb="FF00B050"/>
      </left>
      <right style="thick">
        <color rgb="FF00B050"/>
      </right>
      <top/>
      <bottom/>
      <diagonal/>
    </border>
    <border>
      <left style="thick">
        <color rgb="FF00B050"/>
      </left>
      <right style="thick">
        <color rgb="FF00B050"/>
      </right>
      <top/>
      <bottom style="thick">
        <color rgb="FF00B05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3" fillId="12" borderId="0" applyNumberFormat="0" applyBorder="0" applyAlignment="0" applyProtection="0"/>
    <xf numFmtId="0" fontId="14" fillId="13" borderId="0" applyNumberFormat="0" applyBorder="0" applyAlignment="0" applyProtection="0"/>
    <xf numFmtId="0" fontId="17" fillId="0" borderId="0" applyNumberFormat="0" applyFill="0" applyBorder="0" applyAlignment="0" applyProtection="0">
      <alignment vertical="top"/>
      <protection locked="0"/>
    </xf>
  </cellStyleXfs>
  <cellXfs count="269">
    <xf numFmtId="0" fontId="0" fillId="0" borderId="0" xfId="0"/>
    <xf numFmtId="0" fontId="1" fillId="3" borderId="3" xfId="0" applyFont="1" applyFill="1" applyBorder="1" applyAlignment="1">
      <alignment vertical="top" wrapText="1"/>
    </xf>
    <xf numFmtId="0" fontId="1" fillId="3" borderId="4" xfId="0" applyFont="1" applyFill="1" applyBorder="1" applyAlignment="1">
      <alignment vertical="top"/>
    </xf>
    <xf numFmtId="0" fontId="2" fillId="3" borderId="3" xfId="0" applyFont="1" applyFill="1" applyBorder="1" applyAlignment="1">
      <alignment vertical="top" wrapText="1"/>
    </xf>
    <xf numFmtId="0" fontId="2" fillId="3" borderId="4" xfId="0" applyFont="1" applyFill="1" applyBorder="1" applyAlignment="1">
      <alignment vertical="top"/>
    </xf>
    <xf numFmtId="0" fontId="2" fillId="3" borderId="4" xfId="0" applyFont="1" applyFill="1" applyBorder="1" applyAlignment="1">
      <alignment vertical="top" wrapText="1"/>
    </xf>
    <xf numFmtId="0" fontId="2" fillId="0" borderId="0" xfId="0" applyFont="1"/>
    <xf numFmtId="0" fontId="2" fillId="9" borderId="0" xfId="0" applyFont="1" applyFill="1"/>
    <xf numFmtId="1" fontId="2" fillId="9" borderId="0" xfId="0" applyNumberFormat="1" applyFont="1" applyFill="1"/>
    <xf numFmtId="1" fontId="6" fillId="5" borderId="0" xfId="0" applyNumberFormat="1" applyFont="1" applyFill="1"/>
    <xf numFmtId="0" fontId="5" fillId="2" borderId="7" xfId="0" applyFont="1" applyFill="1" applyBorder="1" applyAlignment="1">
      <alignment vertical="top" wrapText="1"/>
    </xf>
    <xf numFmtId="0" fontId="5" fillId="2" borderId="8" xfId="0" applyFont="1" applyFill="1" applyBorder="1" applyAlignment="1">
      <alignment vertical="top" wrapText="1"/>
    </xf>
    <xf numFmtId="0" fontId="1" fillId="0" borderId="0" xfId="0" applyFont="1"/>
    <xf numFmtId="0" fontId="7" fillId="6" borderId="14" xfId="0" applyFont="1" applyFill="1" applyBorder="1" applyAlignment="1">
      <alignment vertical="top" wrapText="1"/>
    </xf>
    <xf numFmtId="14" fontId="7" fillId="6" borderId="14" xfId="0" applyNumberFormat="1" applyFont="1" applyFill="1" applyBorder="1" applyAlignment="1">
      <alignment vertical="top" wrapText="1"/>
    </xf>
    <xf numFmtId="1" fontId="7" fillId="6" borderId="14" xfId="0" applyNumberFormat="1" applyFont="1" applyFill="1" applyBorder="1" applyAlignment="1">
      <alignment vertical="top" wrapText="1"/>
    </xf>
    <xf numFmtId="164" fontId="7" fillId="6" borderId="14" xfId="0" applyNumberFormat="1" applyFont="1" applyFill="1" applyBorder="1" applyAlignment="1">
      <alignment vertical="top" wrapText="1"/>
    </xf>
    <xf numFmtId="0" fontId="8" fillId="7" borderId="14" xfId="0" applyFont="1" applyFill="1" applyBorder="1" applyAlignment="1">
      <alignment vertical="top" wrapText="1"/>
    </xf>
    <xf numFmtId="0" fontId="7" fillId="6" borderId="9" xfId="0" applyFont="1" applyFill="1" applyBorder="1" applyAlignment="1">
      <alignment vertical="top" wrapText="1"/>
    </xf>
    <xf numFmtId="0" fontId="7" fillId="6" borderId="10" xfId="0" applyNumberFormat="1" applyFont="1" applyFill="1" applyBorder="1" applyAlignment="1">
      <alignment vertical="top" wrapText="1"/>
    </xf>
    <xf numFmtId="1" fontId="7" fillId="6" borderId="10" xfId="0" applyNumberFormat="1" applyFont="1" applyFill="1" applyBorder="1" applyAlignment="1">
      <alignment vertical="top" wrapText="1"/>
    </xf>
    <xf numFmtId="2" fontId="7" fillId="6" borderId="10" xfId="0" applyNumberFormat="1" applyFont="1" applyFill="1" applyBorder="1" applyAlignment="1">
      <alignment vertical="top" wrapText="1"/>
    </xf>
    <xf numFmtId="164" fontId="7" fillId="6" borderId="10" xfId="0" applyNumberFormat="1" applyFont="1" applyFill="1" applyBorder="1" applyAlignment="1">
      <alignment vertical="top" wrapText="1"/>
    </xf>
    <xf numFmtId="3" fontId="7" fillId="6" borderId="10" xfId="0" applyNumberFormat="1" applyFont="1" applyFill="1" applyBorder="1" applyAlignment="1">
      <alignment vertical="top" wrapText="1"/>
    </xf>
    <xf numFmtId="0" fontId="7" fillId="6" borderId="11" xfId="0" applyFont="1" applyFill="1" applyBorder="1" applyAlignment="1">
      <alignment vertical="top" wrapText="1"/>
    </xf>
    <xf numFmtId="0" fontId="7" fillId="6" borderId="12" xfId="0" applyNumberFormat="1" applyFont="1" applyFill="1" applyBorder="1" applyAlignment="1">
      <alignment vertical="top" wrapText="1"/>
    </xf>
    <xf numFmtId="1" fontId="7" fillId="6" borderId="12" xfId="0" applyNumberFormat="1" applyFont="1" applyFill="1" applyBorder="1" applyAlignment="1">
      <alignment vertical="top" wrapText="1"/>
    </xf>
    <xf numFmtId="2" fontId="7" fillId="6" borderId="12" xfId="0" applyNumberFormat="1" applyFont="1" applyFill="1" applyBorder="1" applyAlignment="1">
      <alignment vertical="top" wrapText="1"/>
    </xf>
    <xf numFmtId="3" fontId="7" fillId="6" borderId="12" xfId="0" applyNumberFormat="1" applyFont="1" applyFill="1" applyBorder="1" applyAlignment="1">
      <alignment vertical="top" wrapText="1"/>
    </xf>
    <xf numFmtId="164" fontId="9" fillId="6" borderId="12" xfId="0" applyNumberFormat="1" applyFont="1" applyFill="1" applyBorder="1" applyAlignment="1">
      <alignment vertical="top" wrapText="1"/>
    </xf>
    <xf numFmtId="0" fontId="8" fillId="7" borderId="13" xfId="0" applyFont="1" applyFill="1" applyBorder="1" applyAlignment="1">
      <alignment vertical="top" wrapText="1"/>
    </xf>
    <xf numFmtId="0" fontId="8" fillId="5" borderId="13" xfId="0" applyNumberFormat="1" applyFont="1" applyFill="1" applyBorder="1" applyAlignment="1">
      <alignment vertical="top" wrapText="1"/>
    </xf>
    <xf numFmtId="0" fontId="8" fillId="5" borderId="13" xfId="0" applyFont="1" applyFill="1" applyBorder="1" applyAlignment="1">
      <alignment vertical="top" wrapText="1"/>
    </xf>
    <xf numFmtId="1" fontId="8" fillId="0" borderId="13" xfId="0" applyNumberFormat="1" applyFont="1" applyBorder="1" applyAlignment="1">
      <alignment vertical="top" wrapText="1"/>
    </xf>
    <xf numFmtId="2" fontId="8" fillId="5" borderId="13" xfId="0" applyNumberFormat="1" applyFont="1" applyFill="1" applyBorder="1" applyAlignment="1">
      <alignment vertical="top" wrapText="1"/>
    </xf>
    <xf numFmtId="164" fontId="8" fillId="0" borderId="13" xfId="0" applyNumberFormat="1" applyFont="1" applyBorder="1" applyAlignment="1">
      <alignment vertical="top" wrapText="1"/>
    </xf>
    <xf numFmtId="3" fontId="8" fillId="5" borderId="13" xfId="0" applyNumberFormat="1" applyFont="1" applyFill="1" applyBorder="1" applyAlignment="1">
      <alignment vertical="top" wrapText="1"/>
    </xf>
    <xf numFmtId="0" fontId="8" fillId="0" borderId="13" xfId="0" applyNumberFormat="1" applyFont="1" applyBorder="1" applyAlignment="1">
      <alignment vertical="top" wrapText="1"/>
    </xf>
    <xf numFmtId="0" fontId="8" fillId="0" borderId="13" xfId="0" applyFont="1" applyBorder="1" applyAlignment="1">
      <alignment vertical="top" wrapText="1"/>
    </xf>
    <xf numFmtId="2" fontId="8" fillId="0" borderId="13" xfId="0" applyNumberFormat="1" applyFont="1" applyBorder="1" applyAlignment="1">
      <alignment vertical="top" wrapText="1"/>
    </xf>
    <xf numFmtId="3" fontId="8" fillId="0" borderId="13" xfId="0" applyNumberFormat="1" applyFont="1" applyBorder="1" applyAlignment="1">
      <alignment vertical="top" wrapText="1"/>
    </xf>
    <xf numFmtId="0" fontId="0" fillId="0" borderId="0" xfId="0" applyFill="1"/>
    <xf numFmtId="14" fontId="2" fillId="5" borderId="0" xfId="0" applyNumberFormat="1" applyFont="1" applyFill="1"/>
    <xf numFmtId="9" fontId="7" fillId="6" borderId="14" xfId="0" applyNumberFormat="1" applyFont="1" applyFill="1" applyBorder="1" applyAlignment="1">
      <alignment vertical="top" wrapText="1"/>
    </xf>
    <xf numFmtId="0" fontId="2" fillId="3" borderId="14" xfId="0" applyFont="1" applyFill="1" applyBorder="1" applyAlignment="1">
      <alignment vertical="top"/>
    </xf>
    <xf numFmtId="0" fontId="4" fillId="3" borderId="3" xfId="0" applyFont="1" applyFill="1" applyBorder="1" applyAlignment="1">
      <alignment vertical="top" wrapText="1"/>
    </xf>
    <xf numFmtId="0" fontId="4" fillId="3" borderId="4" xfId="0" applyFont="1" applyFill="1" applyBorder="1" applyAlignment="1">
      <alignment vertical="top"/>
    </xf>
    <xf numFmtId="0" fontId="3" fillId="0" borderId="0" xfId="0" applyFont="1"/>
    <xf numFmtId="0" fontId="8" fillId="0" borderId="14" xfId="0" applyFont="1" applyFill="1" applyBorder="1" applyAlignment="1">
      <alignment vertical="top" wrapText="1"/>
    </xf>
    <xf numFmtId="14" fontId="8" fillId="0" borderId="14" xfId="0" applyNumberFormat="1" applyFont="1" applyFill="1" applyBorder="1" applyAlignment="1">
      <alignment vertical="top" wrapText="1"/>
    </xf>
    <xf numFmtId="0" fontId="0" fillId="0" borderId="0" xfId="0" applyAlignment="1">
      <alignment horizontal="left"/>
    </xf>
    <xf numFmtId="0" fontId="1" fillId="0" borderId="0" xfId="0" applyFont="1" applyAlignment="1">
      <alignment vertical="center"/>
    </xf>
    <xf numFmtId="0" fontId="6" fillId="10" borderId="14" xfId="0" applyFont="1" applyFill="1" applyBorder="1" applyAlignment="1">
      <alignment vertical="top" wrapText="1"/>
    </xf>
    <xf numFmtId="0" fontId="6" fillId="10" borderId="14" xfId="0" applyFont="1" applyFill="1" applyBorder="1" applyAlignment="1">
      <alignment vertical="top"/>
    </xf>
    <xf numFmtId="0" fontId="6" fillId="10" borderId="14" xfId="2" applyFont="1" applyFill="1" applyBorder="1" applyAlignment="1">
      <alignment vertical="top" wrapText="1"/>
    </xf>
    <xf numFmtId="0" fontId="6" fillId="3" borderId="14" xfId="0" applyFont="1" applyFill="1" applyBorder="1" applyAlignment="1">
      <alignment vertical="top" wrapText="1"/>
    </xf>
    <xf numFmtId="0" fontId="2" fillId="0" borderId="0" xfId="0" applyFont="1" applyAlignment="1">
      <alignment vertical="top"/>
    </xf>
    <xf numFmtId="0" fontId="2" fillId="11" borderId="15" xfId="0" applyFont="1" applyFill="1" applyBorder="1" applyAlignment="1">
      <alignment vertical="top"/>
    </xf>
    <xf numFmtId="0" fontId="2" fillId="11" borderId="14" xfId="0" applyFont="1" applyFill="1" applyBorder="1" applyAlignment="1">
      <alignment vertical="top"/>
    </xf>
    <xf numFmtId="0" fontId="17" fillId="0" borderId="0" xfId="3" applyAlignment="1" applyProtection="1">
      <alignment wrapText="1"/>
    </xf>
    <xf numFmtId="0" fontId="16" fillId="0" borderId="0" xfId="0" applyFont="1" applyAlignment="1">
      <alignment wrapText="1"/>
    </xf>
    <xf numFmtId="0" fontId="6" fillId="10" borderId="14" xfId="1" applyFont="1" applyFill="1" applyBorder="1" applyAlignment="1">
      <alignment vertical="top" wrapText="1"/>
    </xf>
    <xf numFmtId="0" fontId="6" fillId="10" borderId="14" xfId="1" applyFont="1" applyFill="1" applyBorder="1" applyAlignment="1">
      <alignment vertical="top"/>
    </xf>
    <xf numFmtId="0" fontId="15" fillId="11" borderId="14" xfId="1" applyFont="1" applyFill="1" applyBorder="1" applyAlignment="1">
      <alignment vertical="top" wrapText="1"/>
    </xf>
    <xf numFmtId="0" fontId="15" fillId="11" borderId="14" xfId="0" applyFont="1" applyFill="1" applyBorder="1" applyAlignment="1">
      <alignment vertical="top" wrapText="1"/>
    </xf>
    <xf numFmtId="0" fontId="15" fillId="11" borderId="14" xfId="2" applyFont="1" applyFill="1" applyBorder="1" applyAlignment="1">
      <alignment vertical="top" wrapText="1"/>
    </xf>
    <xf numFmtId="0" fontId="15" fillId="11" borderId="14" xfId="0" applyFont="1" applyFill="1" applyBorder="1" applyAlignment="1">
      <alignment vertical="top"/>
    </xf>
    <xf numFmtId="0" fontId="1" fillId="11" borderId="14" xfId="0" applyFont="1" applyFill="1" applyBorder="1" applyAlignment="1">
      <alignment vertical="top" wrapText="1"/>
    </xf>
    <xf numFmtId="0" fontId="1" fillId="11" borderId="14" xfId="0" applyFont="1" applyFill="1" applyBorder="1" applyAlignment="1">
      <alignment vertical="top"/>
    </xf>
    <xf numFmtId="0" fontId="2" fillId="11" borderId="14" xfId="0" applyFont="1" applyFill="1" applyBorder="1" applyAlignment="1">
      <alignment vertical="top" wrapText="1"/>
    </xf>
    <xf numFmtId="0" fontId="15" fillId="11" borderId="14" xfId="1" applyFont="1" applyFill="1" applyBorder="1" applyAlignment="1">
      <alignment vertical="top"/>
    </xf>
    <xf numFmtId="0" fontId="22" fillId="0" borderId="0" xfId="0" applyFont="1" applyAlignment="1">
      <alignment vertical="center"/>
    </xf>
    <xf numFmtId="0" fontId="24" fillId="0" borderId="0" xfId="0" applyFont="1" applyAlignment="1">
      <alignment vertical="center"/>
    </xf>
    <xf numFmtId="0" fontId="1" fillId="15" borderId="1" xfId="0" applyFont="1" applyFill="1" applyBorder="1" applyAlignment="1">
      <alignment vertical="center"/>
    </xf>
    <xf numFmtId="0" fontId="3" fillId="15" borderId="2" xfId="0" applyFont="1" applyFill="1" applyBorder="1" applyAlignment="1">
      <alignment vertical="center"/>
    </xf>
    <xf numFmtId="0" fontId="3" fillId="6" borderId="3" xfId="0" applyFont="1" applyFill="1" applyBorder="1" applyAlignment="1">
      <alignment vertical="center"/>
    </xf>
    <xf numFmtId="0" fontId="4" fillId="8" borderId="4" xfId="0" applyFont="1" applyFill="1" applyBorder="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horizontal="left" vertical="center" wrapText="1" indent="2"/>
    </xf>
    <xf numFmtId="0" fontId="33" fillId="0" borderId="0" xfId="0" applyFont="1" applyAlignment="1">
      <alignment vertical="center"/>
    </xf>
    <xf numFmtId="0" fontId="34" fillId="0" borderId="0" xfId="0" applyFont="1" applyAlignment="1">
      <alignment vertical="center"/>
    </xf>
    <xf numFmtId="0" fontId="31" fillId="0" borderId="0" xfId="0" applyFont="1" applyAlignment="1">
      <alignment horizontal="left" vertical="center" indent="2"/>
    </xf>
    <xf numFmtId="0" fontId="30" fillId="0" borderId="0" xfId="0" applyFont="1" applyAlignment="1">
      <alignment horizontal="left" vertical="center" indent="2"/>
    </xf>
    <xf numFmtId="0" fontId="36" fillId="0" borderId="0" xfId="0" applyFont="1" applyAlignment="1">
      <alignment vertical="center"/>
    </xf>
    <xf numFmtId="0" fontId="37" fillId="0" borderId="0" xfId="0" applyFont="1" applyAlignment="1">
      <alignment vertical="center"/>
    </xf>
    <xf numFmtId="0" fontId="5" fillId="15" borderId="5" xfId="0" applyFont="1" applyFill="1" applyBorder="1" applyAlignment="1">
      <alignment horizontal="right" vertical="center" wrapText="1"/>
    </xf>
    <xf numFmtId="0" fontId="38" fillId="15" borderId="6" xfId="0" applyFont="1" applyFill="1" applyBorder="1" applyAlignment="1">
      <alignment vertical="center" wrapText="1"/>
    </xf>
    <xf numFmtId="0" fontId="39" fillId="7" borderId="9" xfId="0" applyFont="1" applyFill="1" applyBorder="1" applyAlignment="1">
      <alignment vertical="center" wrapText="1"/>
    </xf>
    <xf numFmtId="0" fontId="39" fillId="6" borderId="10" xfId="0" applyFont="1" applyFill="1" applyBorder="1" applyAlignment="1">
      <alignment vertical="center" wrapText="1"/>
    </xf>
    <xf numFmtId="0" fontId="4" fillId="7" borderId="9" xfId="0" applyFont="1" applyFill="1" applyBorder="1" applyAlignment="1">
      <alignment vertical="center" wrapText="1"/>
    </xf>
    <xf numFmtId="0" fontId="25" fillId="8" borderId="10" xfId="0" applyFont="1" applyFill="1" applyBorder="1" applyAlignment="1">
      <alignment vertical="center" wrapText="1"/>
    </xf>
    <xf numFmtId="0" fontId="4" fillId="7" borderId="23" xfId="0" applyFont="1" applyFill="1" applyBorder="1" applyAlignment="1">
      <alignment vertical="center" wrapText="1"/>
    </xf>
    <xf numFmtId="0" fontId="25" fillId="8" borderId="24" xfId="0" applyFont="1" applyFill="1" applyBorder="1" applyAlignment="1">
      <alignment vertical="center" wrapText="1"/>
    </xf>
    <xf numFmtId="0" fontId="41" fillId="0" borderId="0" xfId="0" applyFont="1" applyAlignment="1">
      <alignment vertical="center"/>
    </xf>
    <xf numFmtId="0" fontId="42" fillId="0" borderId="0" xfId="0" applyFont="1" applyAlignment="1">
      <alignment horizontal="left" vertical="center" indent="2"/>
    </xf>
    <xf numFmtId="0" fontId="20" fillId="0" borderId="0" xfId="0" applyFont="1" applyAlignment="1">
      <alignment vertical="center"/>
    </xf>
    <xf numFmtId="0" fontId="37" fillId="0" borderId="0" xfId="0" applyFont="1"/>
    <xf numFmtId="0" fontId="42" fillId="0" borderId="0" xfId="0" applyFont="1" applyAlignment="1">
      <alignment horizontal="left" vertical="center" wrapText="1" indent="2"/>
    </xf>
    <xf numFmtId="0" fontId="43"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48" fillId="0" borderId="0" xfId="0" applyFont="1" applyAlignment="1">
      <alignment vertical="center"/>
    </xf>
    <xf numFmtId="0" fontId="10" fillId="15" borderId="9" xfId="0" applyFont="1" applyFill="1" applyBorder="1" applyAlignment="1">
      <alignment vertical="center" wrapText="1"/>
    </xf>
    <xf numFmtId="0" fontId="10" fillId="15" borderId="10" xfId="0" applyFont="1" applyFill="1" applyBorder="1" applyAlignment="1">
      <alignment vertical="center" wrapText="1"/>
    </xf>
    <xf numFmtId="0" fontId="10" fillId="15" borderId="10" xfId="0" applyFont="1" applyFill="1" applyBorder="1" applyAlignment="1">
      <alignment horizontal="center" vertical="center" wrapText="1"/>
    </xf>
    <xf numFmtId="0" fontId="11" fillId="3" borderId="9" xfId="0" applyFont="1" applyFill="1" applyBorder="1" applyAlignment="1">
      <alignment vertical="center" wrapText="1"/>
    </xf>
    <xf numFmtId="0" fontId="11" fillId="3" borderId="10" xfId="0" applyFont="1" applyFill="1" applyBorder="1" applyAlignment="1">
      <alignment vertical="center" wrapText="1"/>
    </xf>
    <xf numFmtId="0" fontId="11" fillId="3" borderId="10" xfId="0" applyFont="1" applyFill="1" applyBorder="1" applyAlignment="1">
      <alignment horizontal="center" vertical="center" wrapText="1"/>
    </xf>
    <xf numFmtId="0" fontId="11" fillId="7" borderId="9" xfId="0" applyFont="1" applyFill="1" applyBorder="1" applyAlignment="1">
      <alignment horizontal="right" vertical="center" wrapText="1"/>
    </xf>
    <xf numFmtId="0" fontId="11" fillId="8" borderId="10" xfId="0" applyFont="1" applyFill="1" applyBorder="1" applyAlignment="1">
      <alignment vertical="center" wrapText="1"/>
    </xf>
    <xf numFmtId="0" fontId="11" fillId="8" borderId="10" xfId="0" applyFont="1" applyFill="1" applyBorder="1" applyAlignment="1">
      <alignment horizontal="center" vertical="center" wrapText="1"/>
    </xf>
    <xf numFmtId="0" fontId="49" fillId="0" borderId="0" xfId="0" applyFont="1"/>
    <xf numFmtId="0" fontId="50" fillId="15" borderId="5" xfId="0" applyFont="1" applyFill="1" applyBorder="1" applyAlignment="1">
      <alignment vertical="center" wrapText="1"/>
    </xf>
    <xf numFmtId="0" fontId="51" fillId="0" borderId="6" xfId="0" applyFont="1" applyBorder="1" applyAlignment="1">
      <alignment vertical="center" wrapText="1"/>
    </xf>
    <xf numFmtId="0" fontId="50" fillId="15" borderId="6" xfId="0" applyFont="1" applyFill="1" applyBorder="1" applyAlignment="1">
      <alignment vertical="center" wrapText="1"/>
    </xf>
    <xf numFmtId="0" fontId="35" fillId="0" borderId="0" xfId="0" applyFont="1"/>
    <xf numFmtId="0" fontId="22" fillId="0" borderId="0" xfId="0" applyFont="1"/>
    <xf numFmtId="0" fontId="8" fillId="11" borderId="14" xfId="0" applyFont="1" applyFill="1" applyBorder="1" applyAlignment="1">
      <alignment vertical="top" wrapText="1"/>
    </xf>
    <xf numFmtId="9" fontId="8" fillId="11" borderId="14" xfId="0" applyNumberFormat="1" applyFont="1" applyFill="1" applyBorder="1" applyAlignment="1">
      <alignment vertical="top" wrapText="1"/>
    </xf>
    <xf numFmtId="1" fontId="8" fillId="0" borderId="14" xfId="0" applyNumberFormat="1" applyFont="1" applyFill="1" applyBorder="1" applyAlignment="1">
      <alignment vertical="top" wrapText="1"/>
    </xf>
    <xf numFmtId="0" fontId="29" fillId="0" borderId="0" xfId="0" applyFont="1"/>
    <xf numFmtId="0" fontId="10" fillId="15" borderId="14" xfId="0" applyFont="1" applyFill="1" applyBorder="1" applyAlignment="1">
      <alignment vertical="top" wrapText="1"/>
    </xf>
    <xf numFmtId="1" fontId="8" fillId="11" borderId="14" xfId="0" applyNumberFormat="1" applyFont="1" applyFill="1" applyBorder="1" applyAlignment="1">
      <alignment vertical="top" wrapText="1"/>
    </xf>
    <xf numFmtId="164" fontId="8" fillId="11" borderId="14" xfId="0" applyNumberFormat="1" applyFont="1" applyFill="1" applyBorder="1" applyAlignment="1">
      <alignment vertical="top" wrapText="1"/>
    </xf>
    <xf numFmtId="14" fontId="8" fillId="9" borderId="14" xfId="0" applyNumberFormat="1" applyFont="1" applyFill="1" applyBorder="1" applyAlignment="1">
      <alignment vertical="top" wrapText="1"/>
    </xf>
    <xf numFmtId="0" fontId="8" fillId="9" borderId="14" xfId="0" applyFont="1" applyFill="1" applyBorder="1" applyAlignment="1">
      <alignment vertical="top" wrapText="1"/>
    </xf>
    <xf numFmtId="0" fontId="0" fillId="2" borderId="0" xfId="0" applyFill="1"/>
    <xf numFmtId="0" fontId="12" fillId="0" borderId="0" xfId="0" applyFont="1" applyAlignment="1">
      <alignment vertical="center"/>
    </xf>
    <xf numFmtId="0" fontId="53" fillId="15" borderId="16" xfId="0" applyFont="1" applyFill="1" applyBorder="1" applyAlignment="1">
      <alignment vertical="center" wrapText="1"/>
    </xf>
    <xf numFmtId="0" fontId="52" fillId="6" borderId="25" xfId="0" applyFont="1" applyFill="1" applyBorder="1" applyAlignment="1">
      <alignment vertical="center" wrapText="1"/>
    </xf>
    <xf numFmtId="0" fontId="21" fillId="6" borderId="25" xfId="0" applyFont="1" applyFill="1" applyBorder="1" applyAlignment="1">
      <alignment vertical="center" wrapText="1"/>
    </xf>
    <xf numFmtId="0" fontId="42" fillId="6" borderId="25" xfId="0" applyFont="1" applyFill="1" applyBorder="1" applyAlignment="1">
      <alignment horizontal="left" vertical="center" wrapText="1" indent="4"/>
    </xf>
    <xf numFmtId="0" fontId="12" fillId="6" borderId="19" xfId="0" applyFont="1" applyFill="1" applyBorder="1" applyAlignment="1">
      <alignment vertical="center" wrapText="1"/>
    </xf>
    <xf numFmtId="0" fontId="54" fillId="15" borderId="20" xfId="0" applyFont="1" applyFill="1" applyBorder="1" applyAlignment="1">
      <alignment vertical="center" wrapText="1"/>
    </xf>
    <xf numFmtId="0" fontId="19" fillId="15" borderId="5" xfId="0" applyFont="1" applyFill="1" applyBorder="1" applyAlignment="1">
      <alignment vertical="center" wrapText="1"/>
    </xf>
    <xf numFmtId="0" fontId="57" fillId="0" borderId="6" xfId="0" applyFont="1" applyBorder="1" applyAlignment="1">
      <alignment vertical="center" wrapText="1"/>
    </xf>
    <xf numFmtId="0" fontId="19" fillId="15" borderId="6" xfId="0" applyFont="1" applyFill="1" applyBorder="1" applyAlignment="1">
      <alignment vertical="center" wrapText="1"/>
    </xf>
    <xf numFmtId="0" fontId="58" fillId="0" borderId="0" xfId="0" applyFont="1"/>
    <xf numFmtId="0" fontId="56" fillId="0" borderId="19" xfId="0" applyFont="1" applyBorder="1" applyAlignment="1">
      <alignment vertical="center" wrapText="1"/>
    </xf>
    <xf numFmtId="0" fontId="59" fillId="15" borderId="27" xfId="0" applyFont="1" applyFill="1" applyBorder="1"/>
    <xf numFmtId="0" fontId="59" fillId="15" borderId="27" xfId="0" applyFont="1" applyFill="1" applyBorder="1" applyAlignment="1">
      <alignment vertical="center" wrapText="1"/>
    </xf>
    <xf numFmtId="14" fontId="52" fillId="6" borderId="27" xfId="0" applyNumberFormat="1" applyFont="1" applyFill="1" applyBorder="1" applyAlignment="1">
      <alignment vertical="center" wrapText="1"/>
    </xf>
    <xf numFmtId="0" fontId="21" fillId="6" borderId="27" xfId="0" applyFont="1" applyFill="1" applyBorder="1" applyAlignment="1">
      <alignment vertical="center" wrapText="1"/>
    </xf>
    <xf numFmtId="14" fontId="21" fillId="6" borderId="27" xfId="0" applyNumberFormat="1" applyFont="1" applyFill="1" applyBorder="1" applyAlignment="1">
      <alignment vertical="center" wrapText="1"/>
    </xf>
    <xf numFmtId="0" fontId="0" fillId="0" borderId="27" xfId="0" applyBorder="1"/>
    <xf numFmtId="0" fontId="55" fillId="15" borderId="19" xfId="0" applyFont="1" applyFill="1" applyBorder="1" applyAlignment="1">
      <alignment vertical="center" wrapText="1"/>
    </xf>
    <xf numFmtId="0" fontId="56" fillId="0" borderId="25" xfId="0" applyFont="1" applyBorder="1" applyAlignment="1">
      <alignment horizontal="left" vertical="center" wrapText="1" indent="4"/>
    </xf>
    <xf numFmtId="0" fontId="56" fillId="0" borderId="19" xfId="0" applyFont="1" applyBorder="1" applyAlignment="1">
      <alignment horizontal="left" vertical="center" wrapText="1" indent="4"/>
    </xf>
    <xf numFmtId="0" fontId="56" fillId="0" borderId="19" xfId="0" applyFont="1" applyBorder="1" applyAlignment="1">
      <alignment horizontal="left" vertical="center" wrapText="1" indent="2"/>
    </xf>
    <xf numFmtId="0" fontId="27" fillId="4" borderId="4" xfId="0" applyFont="1" applyFill="1" applyBorder="1" applyAlignment="1">
      <alignment vertical="center" wrapText="1"/>
    </xf>
    <xf numFmtId="0" fontId="30" fillId="0" borderId="0" xfId="0" applyFont="1" applyAlignment="1">
      <alignment vertical="center" wrapText="1"/>
    </xf>
    <xf numFmtId="0" fontId="33" fillId="16" borderId="28" xfId="0" applyFont="1" applyFill="1" applyBorder="1" applyAlignment="1">
      <alignment vertical="center" wrapText="1"/>
    </xf>
    <xf numFmtId="0" fontId="47" fillId="16" borderId="29" xfId="0" applyFont="1" applyFill="1" applyBorder="1" applyAlignment="1">
      <alignment vertical="center" wrapText="1"/>
    </xf>
    <xf numFmtId="0" fontId="47" fillId="16" borderId="29" xfId="0" applyFont="1" applyFill="1" applyBorder="1" applyAlignment="1">
      <alignment horizontal="left" vertical="center" wrapText="1" indent="2"/>
    </xf>
    <xf numFmtId="0" fontId="31" fillId="16" borderId="29" xfId="0" applyFont="1" applyFill="1" applyBorder="1" applyAlignment="1">
      <alignment horizontal="left" vertical="center" wrapText="1" indent="2"/>
    </xf>
    <xf numFmtId="0" fontId="47" fillId="16" borderId="30" xfId="0" applyFont="1" applyFill="1" applyBorder="1" applyAlignment="1">
      <alignment vertical="center" wrapText="1"/>
    </xf>
    <xf numFmtId="0" fontId="60" fillId="15" borderId="3" xfId="0" applyFont="1" applyFill="1" applyBorder="1" applyAlignment="1">
      <alignment vertical="top" wrapText="1"/>
    </xf>
    <xf numFmtId="0" fontId="60" fillId="15" borderId="4" xfId="0" applyFont="1" applyFill="1" applyBorder="1" applyAlignment="1">
      <alignment vertical="top"/>
    </xf>
    <xf numFmtId="0" fontId="60" fillId="15" borderId="4" xfId="0" applyFont="1" applyFill="1" applyBorder="1" applyAlignment="1">
      <alignment horizontal="left" vertical="top"/>
    </xf>
    <xf numFmtId="0" fontId="2" fillId="0" borderId="4" xfId="0" applyFont="1" applyFill="1" applyBorder="1" applyAlignment="1">
      <alignment horizontal="left" vertical="top"/>
    </xf>
    <xf numFmtId="0" fontId="0" fillId="0" borderId="4" xfId="0" applyFill="1" applyBorder="1" applyAlignment="1">
      <alignment horizontal="left" vertical="top"/>
    </xf>
    <xf numFmtId="0" fontId="17" fillId="0" borderId="4" xfId="3" applyFill="1" applyBorder="1" applyAlignment="1" applyProtection="1">
      <alignment horizontal="left" vertical="top"/>
    </xf>
    <xf numFmtId="0" fontId="4" fillId="0" borderId="4" xfId="0" applyFont="1" applyFill="1" applyBorder="1" applyAlignment="1">
      <alignment horizontal="left" vertical="top"/>
    </xf>
    <xf numFmtId="0" fontId="2" fillId="0" borderId="4" xfId="0" applyFont="1" applyFill="1" applyBorder="1" applyAlignment="1">
      <alignment horizontal="left" vertical="top" wrapText="1"/>
    </xf>
    <xf numFmtId="0" fontId="60" fillId="15" borderId="1" xfId="0" applyFont="1" applyFill="1" applyBorder="1" applyAlignment="1">
      <alignment vertical="top" wrapText="1"/>
    </xf>
    <xf numFmtId="0" fontId="60" fillId="15" borderId="2" xfId="0" applyFont="1" applyFill="1" applyBorder="1" applyAlignment="1">
      <alignment vertical="top"/>
    </xf>
    <xf numFmtId="0" fontId="60" fillId="15" borderId="2" xfId="0" applyFont="1" applyFill="1" applyBorder="1" applyAlignment="1">
      <alignment horizontal="left" vertical="top"/>
    </xf>
    <xf numFmtId="0" fontId="60" fillId="15" borderId="14" xfId="0" applyFont="1" applyFill="1" applyBorder="1" applyAlignment="1">
      <alignment vertical="top" wrapText="1"/>
    </xf>
    <xf numFmtId="0" fontId="60" fillId="15" borderId="14" xfId="0" applyFont="1" applyFill="1" applyBorder="1" applyAlignment="1">
      <alignment vertical="top"/>
    </xf>
    <xf numFmtId="0" fontId="3" fillId="6" borderId="3" xfId="0" applyFont="1" applyFill="1" applyBorder="1" applyAlignment="1">
      <alignment vertical="center"/>
    </xf>
    <xf numFmtId="0" fontId="2" fillId="3" borderId="14" xfId="0" applyFont="1" applyFill="1" applyBorder="1" applyAlignment="1">
      <alignment vertical="top" wrapText="1"/>
    </xf>
    <xf numFmtId="0" fontId="61" fillId="0" borderId="0" xfId="0" applyFont="1" applyAlignment="1">
      <alignment vertical="center"/>
    </xf>
    <xf numFmtId="0" fontId="47" fillId="0" borderId="0" xfId="0" applyFont="1" applyAlignment="1">
      <alignment vertical="center"/>
    </xf>
    <xf numFmtId="0" fontId="62" fillId="0" borderId="0" xfId="0" applyFont="1" applyAlignment="1">
      <alignment horizontal="left" vertical="center" indent="5"/>
    </xf>
    <xf numFmtId="0" fontId="47" fillId="0" borderId="0" xfId="0" applyFont="1" applyAlignment="1">
      <alignment horizontal="left" vertical="center" indent="5"/>
    </xf>
    <xf numFmtId="0" fontId="47" fillId="0" borderId="0" xfId="0" applyFont="1" applyAlignment="1">
      <alignment vertical="center" wrapText="1"/>
    </xf>
    <xf numFmtId="0" fontId="62" fillId="0" borderId="0" xfId="0" applyFont="1" applyAlignment="1">
      <alignment horizontal="left" vertical="center" wrapText="1" indent="5"/>
    </xf>
    <xf numFmtId="0" fontId="2" fillId="0" borderId="0" xfId="0" applyFont="1" applyAlignment="1"/>
    <xf numFmtId="0" fontId="60" fillId="15" borderId="31" xfId="0" applyFont="1" applyFill="1" applyBorder="1" applyAlignment="1">
      <alignment vertical="top"/>
    </xf>
    <xf numFmtId="0" fontId="6" fillId="10" borderId="31" xfId="0" applyFont="1" applyFill="1" applyBorder="1" applyAlignment="1">
      <alignment vertical="top"/>
    </xf>
    <xf numFmtId="0" fontId="6" fillId="10" borderId="31" xfId="1" applyFont="1" applyFill="1" applyBorder="1" applyAlignment="1">
      <alignment vertical="top"/>
    </xf>
    <xf numFmtId="0" fontId="2" fillId="3" borderId="31" xfId="0" applyFont="1" applyFill="1" applyBorder="1" applyAlignment="1">
      <alignment vertical="top" wrapText="1"/>
    </xf>
    <xf numFmtId="0" fontId="2" fillId="3" borderId="31" xfId="0" applyFont="1" applyFill="1" applyBorder="1" applyAlignment="1">
      <alignment vertical="top"/>
    </xf>
    <xf numFmtId="0" fontId="6" fillId="3" borderId="31" xfId="0" applyFont="1" applyFill="1" applyBorder="1" applyAlignment="1">
      <alignment vertical="top"/>
    </xf>
    <xf numFmtId="0" fontId="6" fillId="3" borderId="31" xfId="0" applyFont="1" applyFill="1" applyBorder="1" applyAlignment="1">
      <alignment vertical="top" wrapText="1"/>
    </xf>
    <xf numFmtId="0" fontId="6" fillId="10" borderId="31" xfId="0" applyFont="1" applyFill="1" applyBorder="1" applyAlignment="1">
      <alignment vertical="top" wrapText="1"/>
    </xf>
    <xf numFmtId="0" fontId="6" fillId="10" borderId="31" xfId="2" applyFont="1" applyFill="1" applyBorder="1" applyAlignment="1">
      <alignment vertical="top" wrapText="1"/>
    </xf>
    <xf numFmtId="0" fontId="6" fillId="10" borderId="31" xfId="1" applyFont="1" applyFill="1" applyBorder="1" applyAlignment="1">
      <alignment vertical="top" wrapText="1"/>
    </xf>
    <xf numFmtId="0" fontId="60" fillId="15" borderId="34" xfId="0" applyFont="1" applyFill="1" applyBorder="1" applyAlignment="1">
      <alignment horizontal="center" vertical="top" wrapText="1"/>
    </xf>
    <xf numFmtId="0" fontId="1" fillId="11" borderId="34" xfId="0" applyFont="1" applyFill="1" applyBorder="1" applyAlignment="1">
      <alignment horizontal="center" vertical="top" wrapText="1"/>
    </xf>
    <xf numFmtId="0" fontId="1" fillId="11" borderId="33" xfId="0" applyFont="1" applyFill="1" applyBorder="1" applyAlignment="1">
      <alignment horizontal="center" vertical="top" wrapText="1"/>
    </xf>
    <xf numFmtId="0" fontId="2" fillId="0" borderId="15" xfId="0" applyFont="1" applyFill="1" applyBorder="1" applyAlignment="1">
      <alignment horizontal="center" vertical="top" wrapText="1"/>
    </xf>
    <xf numFmtId="0" fontId="60" fillId="15" borderId="33" xfId="0" applyFont="1" applyFill="1" applyBorder="1" applyAlignment="1">
      <alignment horizontal="center" vertical="top" wrapText="1"/>
    </xf>
    <xf numFmtId="0" fontId="3" fillId="11" borderId="34" xfId="0" applyFont="1" applyFill="1" applyBorder="1" applyAlignment="1">
      <alignment horizontal="center" vertical="top" wrapText="1"/>
    </xf>
    <xf numFmtId="0" fontId="60" fillId="15" borderId="14" xfId="0" applyFont="1" applyFill="1" applyBorder="1" applyAlignment="1">
      <alignment horizontal="center" vertical="top" wrapText="1"/>
    </xf>
    <xf numFmtId="0" fontId="15" fillId="11" borderId="34" xfId="0" applyFont="1" applyFill="1" applyBorder="1" applyAlignment="1">
      <alignment horizontal="center" vertical="top"/>
    </xf>
    <xf numFmtId="0" fontId="4" fillId="11" borderId="14" xfId="0" applyFont="1" applyFill="1" applyBorder="1" applyAlignment="1">
      <alignment horizontal="center" vertical="top" wrapText="1"/>
    </xf>
    <xf numFmtId="0" fontId="2" fillId="11" borderId="14" xfId="0" applyFont="1" applyFill="1" applyBorder="1" applyAlignment="1">
      <alignment horizontal="center" vertical="top"/>
    </xf>
    <xf numFmtId="0" fontId="2" fillId="0" borderId="0" xfId="0" applyFont="1" applyAlignment="1">
      <alignment horizontal="center" vertical="top"/>
    </xf>
    <xf numFmtId="0" fontId="2" fillId="0" borderId="14" xfId="0" applyFont="1" applyBorder="1" applyAlignment="1">
      <alignment horizontal="center" vertical="top"/>
    </xf>
    <xf numFmtId="0" fontId="60" fillId="15" borderId="32" xfId="0" applyFont="1" applyFill="1" applyBorder="1" applyAlignment="1">
      <alignment horizontal="left" vertical="top" wrapText="1"/>
    </xf>
    <xf numFmtId="0" fontId="60" fillId="15" borderId="14" xfId="0" applyFont="1" applyFill="1" applyBorder="1" applyAlignment="1">
      <alignment horizontal="center" vertical="top"/>
    </xf>
    <xf numFmtId="9" fontId="60" fillId="15" borderId="14" xfId="0" applyNumberFormat="1" applyFont="1" applyFill="1" applyBorder="1" applyAlignment="1">
      <alignment vertical="top"/>
    </xf>
    <xf numFmtId="0" fontId="2" fillId="0" borderId="32" xfId="0" applyFont="1" applyFill="1" applyBorder="1" applyAlignment="1">
      <alignment horizontal="left" vertical="top" wrapText="1"/>
    </xf>
    <xf numFmtId="0" fontId="2" fillId="14" borderId="14" xfId="0" applyFont="1" applyFill="1" applyBorder="1" applyAlignment="1">
      <alignment horizontal="center" vertical="top"/>
    </xf>
    <xf numFmtId="0" fontId="2" fillId="14" borderId="14" xfId="0" applyFont="1" applyFill="1" applyBorder="1" applyAlignment="1">
      <alignment vertical="top"/>
    </xf>
    <xf numFmtId="0" fontId="60" fillId="15" borderId="14" xfId="0" applyFont="1" applyFill="1" applyBorder="1" applyAlignment="1">
      <alignment horizontal="left" vertical="top" wrapText="1"/>
    </xf>
    <xf numFmtId="0" fontId="15" fillId="11" borderId="14" xfId="0" applyFont="1" applyFill="1" applyBorder="1" applyAlignment="1">
      <alignment horizontal="left" vertical="top"/>
    </xf>
    <xf numFmtId="0" fontId="1" fillId="11" borderId="14" xfId="0" applyFont="1" applyFill="1" applyBorder="1" applyAlignment="1">
      <alignment horizontal="left" vertical="top" wrapText="1"/>
    </xf>
    <xf numFmtId="0" fontId="2" fillId="11" borderId="14" xfId="0" applyFont="1" applyFill="1" applyBorder="1" applyAlignment="1">
      <alignment horizontal="left" vertical="top" wrapText="1"/>
    </xf>
    <xf numFmtId="0" fontId="3" fillId="11" borderId="14" xfId="0" applyFont="1" applyFill="1" applyBorder="1" applyAlignment="1">
      <alignment horizontal="left" vertical="top" wrapText="1"/>
    </xf>
    <xf numFmtId="0" fontId="1" fillId="11" borderId="14" xfId="0" applyFont="1" applyFill="1" applyBorder="1" applyAlignment="1">
      <alignment horizontal="center" vertical="top"/>
    </xf>
    <xf numFmtId="9" fontId="1" fillId="11" borderId="14" xfId="0" applyNumberFormat="1" applyFont="1" applyFill="1" applyBorder="1" applyAlignment="1">
      <alignment vertical="top"/>
    </xf>
    <xf numFmtId="0" fontId="2" fillId="9" borderId="14" xfId="0" applyFont="1" applyFill="1" applyBorder="1" applyAlignment="1">
      <alignment vertical="top"/>
    </xf>
    <xf numFmtId="0" fontId="2" fillId="0" borderId="0" xfId="0" applyFont="1" applyAlignment="1">
      <alignment horizontal="left" vertical="top"/>
    </xf>
    <xf numFmtId="0" fontId="2" fillId="11" borderId="15" xfId="0" applyFont="1" applyFill="1" applyBorder="1" applyAlignment="1">
      <alignment horizontal="center" vertical="top"/>
    </xf>
    <xf numFmtId="9" fontId="2" fillId="11" borderId="15" xfId="0" applyNumberFormat="1" applyFont="1" applyFill="1" applyBorder="1" applyAlignment="1">
      <alignment vertical="top"/>
    </xf>
    <xf numFmtId="9" fontId="2" fillId="11" borderId="14" xfId="0" applyNumberFormat="1" applyFont="1" applyFill="1" applyBorder="1" applyAlignment="1">
      <alignment vertical="top"/>
    </xf>
    <xf numFmtId="0" fontId="0" fillId="0" borderId="0" xfId="0" applyAlignment="1">
      <alignment vertical="top"/>
    </xf>
    <xf numFmtId="0" fontId="4" fillId="11" borderId="14" xfId="0" applyFont="1" applyFill="1" applyBorder="1" applyAlignment="1">
      <alignment horizontal="left" vertical="top" wrapText="1"/>
    </xf>
    <xf numFmtId="0" fontId="2" fillId="11" borderId="14" xfId="0" applyFont="1" applyFill="1" applyBorder="1" applyAlignment="1">
      <alignment horizontal="left" vertical="top"/>
    </xf>
    <xf numFmtId="0" fontId="2" fillId="0" borderId="14" xfId="0" applyFont="1" applyBorder="1" applyAlignment="1">
      <alignment horizontal="center" vertical="top" wrapText="1"/>
    </xf>
    <xf numFmtId="0" fontId="6" fillId="10" borderId="14" xfId="0" applyFont="1" applyFill="1" applyBorder="1" applyAlignment="1">
      <alignment horizontal="left" vertical="top" wrapText="1"/>
    </xf>
    <xf numFmtId="0" fontId="6" fillId="10" borderId="14" xfId="1" applyFont="1" applyFill="1" applyBorder="1" applyAlignment="1">
      <alignment horizontal="left" vertical="top" wrapText="1"/>
    </xf>
    <xf numFmtId="0" fontId="15" fillId="11" borderId="14" xfId="1" applyFont="1" applyFill="1" applyBorder="1" applyAlignment="1">
      <alignment horizontal="left" vertical="top" wrapText="1"/>
    </xf>
    <xf numFmtId="0" fontId="15" fillId="11" borderId="14" xfId="0" applyFont="1" applyFill="1" applyBorder="1" applyAlignment="1">
      <alignment horizontal="left" vertical="top" wrapText="1"/>
    </xf>
    <xf numFmtId="0" fontId="2" fillId="3" borderId="14" xfId="0" applyFont="1" applyFill="1" applyBorder="1" applyAlignment="1">
      <alignment horizontal="left" vertical="top" wrapText="1"/>
    </xf>
    <xf numFmtId="0" fontId="6" fillId="3" borderId="14" xfId="0" applyFont="1" applyFill="1" applyBorder="1" applyAlignment="1">
      <alignment horizontal="left" vertical="top" wrapText="1"/>
    </xf>
    <xf numFmtId="0" fontId="6" fillId="10" borderId="14" xfId="2" applyFont="1" applyFill="1" applyBorder="1" applyAlignment="1">
      <alignment horizontal="left" vertical="top" wrapText="1"/>
    </xf>
    <xf numFmtId="0" fontId="56" fillId="0" borderId="26" xfId="0" applyFont="1" applyBorder="1" applyAlignment="1">
      <alignment vertical="center" wrapText="1"/>
    </xf>
    <xf numFmtId="0" fontId="56" fillId="0" borderId="21" xfId="0" applyFont="1" applyBorder="1" applyAlignment="1">
      <alignment vertical="center" wrapText="1"/>
    </xf>
    <xf numFmtId="0" fontId="56" fillId="0" borderId="20" xfId="0" applyFont="1" applyBorder="1" applyAlignment="1">
      <alignment vertical="center" wrapText="1"/>
    </xf>
    <xf numFmtId="0" fontId="56" fillId="0" borderId="18" xfId="0" applyFont="1" applyBorder="1" applyAlignment="1">
      <alignment vertical="center" wrapText="1"/>
    </xf>
    <xf numFmtId="0" fontId="56" fillId="0" borderId="19" xfId="0" applyFont="1" applyBorder="1" applyAlignment="1">
      <alignment vertical="center" wrapText="1"/>
    </xf>
    <xf numFmtId="0" fontId="56" fillId="0" borderId="18" xfId="0" applyFont="1" applyBorder="1" applyAlignment="1">
      <alignment horizontal="left" vertical="center" wrapText="1" indent="4"/>
    </xf>
    <xf numFmtId="0" fontId="56" fillId="0" borderId="19" xfId="0" applyFont="1" applyBorder="1" applyAlignment="1">
      <alignment horizontal="left" vertical="center" wrapText="1" indent="4"/>
    </xf>
    <xf numFmtId="0" fontId="3" fillId="7" borderId="13" xfId="0" applyFont="1" applyFill="1" applyBorder="1" applyAlignment="1">
      <alignment vertical="center" wrapText="1"/>
    </xf>
    <xf numFmtId="0" fontId="3" fillId="7" borderId="9" xfId="0" applyFont="1" applyFill="1" applyBorder="1" applyAlignment="1">
      <alignment vertical="center" wrapText="1"/>
    </xf>
    <xf numFmtId="0" fontId="40" fillId="8" borderId="13" xfId="0" applyFont="1" applyFill="1" applyBorder="1" applyAlignment="1">
      <alignment vertical="center" wrapText="1"/>
    </xf>
    <xf numFmtId="0" fontId="40" fillId="8" borderId="9" xfId="0" applyFont="1" applyFill="1" applyBorder="1" applyAlignment="1">
      <alignment vertical="center" wrapText="1"/>
    </xf>
    <xf numFmtId="0" fontId="3" fillId="7" borderId="23" xfId="0" applyFont="1" applyFill="1" applyBorder="1" applyAlignment="1">
      <alignment vertical="center" wrapText="1"/>
    </xf>
    <xf numFmtId="0" fontId="40" fillId="8" borderId="23" xfId="0" applyFont="1" applyFill="1" applyBorder="1" applyAlignment="1">
      <alignment vertical="center" wrapText="1"/>
    </xf>
    <xf numFmtId="0" fontId="3" fillId="6" borderId="22" xfId="0" applyFont="1" applyFill="1" applyBorder="1" applyAlignment="1">
      <alignment vertical="center"/>
    </xf>
    <xf numFmtId="0" fontId="3" fillId="6" borderId="3" xfId="0" applyFont="1" applyFill="1" applyBorder="1" applyAlignment="1">
      <alignment vertical="center"/>
    </xf>
    <xf numFmtId="0" fontId="4" fillId="4" borderId="22" xfId="0" applyFont="1" applyFill="1" applyBorder="1" applyAlignment="1">
      <alignment vertical="center" wrapText="1"/>
    </xf>
    <xf numFmtId="0" fontId="4" fillId="4" borderId="3" xfId="0" applyFont="1" applyFill="1" applyBorder="1" applyAlignment="1">
      <alignment vertical="center"/>
    </xf>
    <xf numFmtId="0" fontId="1" fillId="15" borderId="16" xfId="0" applyFont="1" applyFill="1" applyBorder="1" applyAlignment="1">
      <alignment horizontal="left" vertical="top" wrapText="1"/>
    </xf>
    <xf numFmtId="0" fontId="1" fillId="15" borderId="17" xfId="0" applyFont="1" applyFill="1" applyBorder="1" applyAlignment="1">
      <alignment horizontal="left" vertical="top" wrapText="1"/>
    </xf>
    <xf numFmtId="0" fontId="3" fillId="15" borderId="17" xfId="0" applyFont="1" applyFill="1" applyBorder="1" applyAlignment="1">
      <alignment horizontal="left" vertical="top" wrapText="1"/>
    </xf>
    <xf numFmtId="0" fontId="3" fillId="15" borderId="17" xfId="0" applyFont="1" applyFill="1" applyBorder="1" applyAlignment="1">
      <alignment horizontal="left" vertical="top"/>
    </xf>
    <xf numFmtId="0" fontId="0" fillId="0" borderId="0" xfId="0" applyAlignment="1">
      <alignment horizontal="left" vertical="top"/>
    </xf>
    <xf numFmtId="0" fontId="4" fillId="3" borderId="19" xfId="0" applyFont="1" applyFill="1" applyBorder="1" applyAlignment="1">
      <alignment horizontal="left" vertical="top" wrapText="1"/>
    </xf>
    <xf numFmtId="0" fontId="4" fillId="3" borderId="20" xfId="0" applyFont="1" applyFill="1" applyBorder="1" applyAlignment="1">
      <alignment horizontal="left" vertical="top" wrapText="1"/>
    </xf>
    <xf numFmtId="0" fontId="4" fillId="3" borderId="20" xfId="0" applyFont="1" applyFill="1" applyBorder="1" applyAlignment="1">
      <alignment horizontal="left" vertical="top"/>
    </xf>
    <xf numFmtId="0" fontId="4" fillId="3" borderId="18" xfId="0" applyFont="1" applyFill="1" applyBorder="1" applyAlignment="1">
      <alignment horizontal="left" vertical="top" wrapText="1"/>
    </xf>
    <xf numFmtId="0" fontId="4" fillId="3" borderId="18" xfId="0" applyFont="1" applyFill="1" applyBorder="1" applyAlignment="1">
      <alignment horizontal="left" vertical="top"/>
    </xf>
    <xf numFmtId="0" fontId="4" fillId="3" borderId="19" xfId="0" applyFont="1" applyFill="1" applyBorder="1" applyAlignment="1">
      <alignment horizontal="left" vertical="top" wrapText="1"/>
    </xf>
    <xf numFmtId="0" fontId="4" fillId="3" borderId="19" xfId="0" applyFont="1" applyFill="1" applyBorder="1" applyAlignment="1">
      <alignment horizontal="left" vertical="top"/>
    </xf>
    <xf numFmtId="0" fontId="4" fillId="17" borderId="18" xfId="0" applyFont="1" applyFill="1" applyBorder="1" applyAlignment="1">
      <alignment horizontal="left" vertical="top" wrapText="1"/>
    </xf>
    <xf numFmtId="0" fontId="4" fillId="17" borderId="21" xfId="0" applyFont="1" applyFill="1" applyBorder="1" applyAlignment="1">
      <alignment horizontal="left" vertical="top" wrapText="1"/>
    </xf>
    <xf numFmtId="0" fontId="4" fillId="17" borderId="18" xfId="0" applyFont="1" applyFill="1" applyBorder="1" applyAlignment="1">
      <alignment horizontal="left" vertical="top"/>
    </xf>
    <xf numFmtId="0" fontId="4" fillId="17" borderId="19" xfId="0" applyFont="1" applyFill="1" applyBorder="1" applyAlignment="1">
      <alignment horizontal="left" vertical="top" wrapText="1"/>
    </xf>
    <xf numFmtId="0" fontId="4" fillId="17" borderId="20" xfId="0" applyFont="1" applyFill="1" applyBorder="1" applyAlignment="1">
      <alignment horizontal="left" vertical="top" wrapText="1"/>
    </xf>
    <xf numFmtId="0" fontId="4" fillId="17" borderId="19" xfId="0" applyFont="1" applyFill="1" applyBorder="1" applyAlignment="1">
      <alignment horizontal="left" vertical="top"/>
    </xf>
    <xf numFmtId="0" fontId="39" fillId="17" borderId="20" xfId="0" applyFont="1" applyFill="1" applyBorder="1" applyAlignment="1">
      <alignment horizontal="left" vertical="top" wrapText="1"/>
    </xf>
    <xf numFmtId="0" fontId="4" fillId="17" borderId="19" xfId="0" applyFont="1" applyFill="1" applyBorder="1" applyAlignment="1">
      <alignment horizontal="left" vertical="top" wrapText="1"/>
    </xf>
    <xf numFmtId="0" fontId="4" fillId="17" borderId="20" xfId="0" applyFont="1" applyFill="1" applyBorder="1" applyAlignment="1">
      <alignment horizontal="left" vertical="top"/>
    </xf>
  </cellXfs>
  <cellStyles count="4">
    <cellStyle name="God" xfId="1" builtinId="26"/>
    <cellStyle name="Link" xfId="3" builtinId="8"/>
    <cellStyle name="Neutral" xfId="2"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36"/>
  <sheetViews>
    <sheetView tabSelected="1" zoomScaleNormal="100" workbookViewId="0">
      <selection activeCell="B2" sqref="B2"/>
    </sheetView>
  </sheetViews>
  <sheetFormatPr defaultRowHeight="14.4"/>
  <cols>
    <col min="1" max="1" width="5.5546875" customWidth="1"/>
    <col min="2" max="2" width="35.33203125" customWidth="1"/>
    <col min="3" max="3" width="48.5546875" style="50" customWidth="1"/>
  </cols>
  <sheetData>
    <row r="1" spans="1:6" ht="15" thickBot="1">
      <c r="A1" s="166"/>
      <c r="B1" s="167"/>
      <c r="C1" s="168" t="s">
        <v>0</v>
      </c>
    </row>
    <row r="2" spans="1:6" ht="15" thickBot="1">
      <c r="A2" s="1" t="s">
        <v>1</v>
      </c>
      <c r="B2" s="2" t="s">
        <v>2</v>
      </c>
      <c r="C2" s="161"/>
    </row>
    <row r="3" spans="1:6" ht="15" thickBot="1">
      <c r="A3" s="3" t="s">
        <v>3</v>
      </c>
      <c r="B3" s="4" t="s">
        <v>4</v>
      </c>
      <c r="C3" s="161"/>
      <c r="F3" s="59"/>
    </row>
    <row r="4" spans="1:6" ht="15" thickBot="1">
      <c r="A4" s="3" t="s">
        <v>5</v>
      </c>
      <c r="B4" s="4" t="s">
        <v>6</v>
      </c>
      <c r="C4" s="161"/>
      <c r="F4" s="59"/>
    </row>
    <row r="5" spans="1:6" ht="15" thickBot="1">
      <c r="A5" s="3" t="s">
        <v>7</v>
      </c>
      <c r="B5" s="4" t="s">
        <v>8</v>
      </c>
      <c r="C5" s="161"/>
      <c r="F5" s="60"/>
    </row>
    <row r="6" spans="1:6" ht="15" thickBot="1">
      <c r="A6" s="3" t="s">
        <v>9</v>
      </c>
      <c r="B6" s="4" t="s">
        <v>10</v>
      </c>
      <c r="C6" s="161"/>
      <c r="F6" s="60"/>
    </row>
    <row r="7" spans="1:6" ht="15" thickBot="1">
      <c r="A7" s="3" t="s">
        <v>11</v>
      </c>
      <c r="B7" s="4" t="s">
        <v>12</v>
      </c>
      <c r="C7" s="161"/>
    </row>
    <row r="8" spans="1:6" ht="15" thickBot="1">
      <c r="A8" s="3" t="s">
        <v>13</v>
      </c>
      <c r="B8" s="4" t="s">
        <v>15</v>
      </c>
      <c r="C8" s="163"/>
    </row>
    <row r="9" spans="1:6" ht="15" thickBot="1">
      <c r="A9" s="3" t="s">
        <v>14</v>
      </c>
      <c r="B9" s="4" t="s">
        <v>17</v>
      </c>
      <c r="C9" s="163"/>
    </row>
    <row r="10" spans="1:6" ht="15" thickBot="1">
      <c r="A10" s="3" t="s">
        <v>16</v>
      </c>
      <c r="B10" s="4" t="s">
        <v>19</v>
      </c>
      <c r="C10" s="161"/>
    </row>
    <row r="11" spans="1:6" ht="15" thickBot="1">
      <c r="A11" s="3" t="s">
        <v>18</v>
      </c>
      <c r="B11" s="4" t="s">
        <v>21</v>
      </c>
      <c r="C11" s="165"/>
    </row>
    <row r="12" spans="1:6" ht="15" thickBot="1">
      <c r="A12" s="3" t="s">
        <v>20</v>
      </c>
      <c r="B12" s="4" t="s">
        <v>23</v>
      </c>
      <c r="C12" s="161"/>
    </row>
    <row r="13" spans="1:6" ht="15" thickBot="1">
      <c r="A13" s="3" t="s">
        <v>22</v>
      </c>
      <c r="B13" s="4" t="s">
        <v>25</v>
      </c>
      <c r="C13" s="161"/>
    </row>
    <row r="14" spans="1:6" ht="15" thickBot="1">
      <c r="A14" s="3" t="s">
        <v>24</v>
      </c>
      <c r="B14" s="5" t="s">
        <v>715</v>
      </c>
      <c r="C14" s="161"/>
    </row>
    <row r="15" spans="1:6" ht="15" thickBot="1">
      <c r="A15" s="3" t="s">
        <v>26</v>
      </c>
      <c r="B15" s="5" t="s">
        <v>716</v>
      </c>
      <c r="C15" s="161"/>
    </row>
    <row r="16" spans="1:6" ht="15" thickBot="1">
      <c r="A16" s="3" t="s">
        <v>27</v>
      </c>
      <c r="B16" s="4" t="s">
        <v>29</v>
      </c>
      <c r="C16" s="161"/>
    </row>
    <row r="17" spans="1:3" ht="20.399999999999999" customHeight="1" thickBot="1">
      <c r="A17" s="3" t="s">
        <v>28</v>
      </c>
      <c r="B17" s="5" t="s">
        <v>717</v>
      </c>
      <c r="C17" s="161"/>
    </row>
    <row r="18" spans="1:3" ht="15" thickBot="1">
      <c r="A18" s="3" t="s">
        <v>30</v>
      </c>
      <c r="B18" s="4" t="s">
        <v>32</v>
      </c>
      <c r="C18" s="161"/>
    </row>
    <row r="19" spans="1:3" ht="15" thickBot="1">
      <c r="A19" s="3" t="s">
        <v>31</v>
      </c>
      <c r="B19" s="4" t="s">
        <v>34</v>
      </c>
      <c r="C19" s="161"/>
    </row>
    <row r="20" spans="1:3" ht="15" thickBot="1">
      <c r="A20" s="3" t="s">
        <v>33</v>
      </c>
      <c r="B20" s="4" t="s">
        <v>36</v>
      </c>
      <c r="C20" s="161"/>
    </row>
    <row r="21" spans="1:3" ht="15" thickBot="1">
      <c r="A21" s="3" t="s">
        <v>35</v>
      </c>
      <c r="B21" s="4" t="s">
        <v>53</v>
      </c>
      <c r="C21" s="161"/>
    </row>
    <row r="22" spans="1:3" ht="15" thickBot="1">
      <c r="A22" s="45" t="s">
        <v>37</v>
      </c>
      <c r="B22" s="46" t="s">
        <v>718</v>
      </c>
      <c r="C22" s="161"/>
    </row>
    <row r="23" spans="1:3" ht="15" thickBot="1">
      <c r="A23" s="158"/>
      <c r="B23" s="159" t="s">
        <v>38</v>
      </c>
      <c r="C23" s="160" t="s">
        <v>39</v>
      </c>
    </row>
    <row r="24" spans="1:3" ht="15" thickBot="1">
      <c r="A24" s="3" t="s">
        <v>40</v>
      </c>
      <c r="B24" s="4" t="s">
        <v>41</v>
      </c>
      <c r="C24" s="161"/>
    </row>
    <row r="25" spans="1:3" ht="15" thickBot="1">
      <c r="A25" s="3" t="s">
        <v>42</v>
      </c>
      <c r="B25" s="4" t="s">
        <v>128</v>
      </c>
      <c r="C25" s="161"/>
    </row>
    <row r="26" spans="1:3" ht="15" thickBot="1">
      <c r="A26" s="3" t="s">
        <v>43</v>
      </c>
      <c r="B26" s="4" t="s">
        <v>129</v>
      </c>
      <c r="C26" s="161"/>
    </row>
    <row r="27" spans="1:3" ht="15" thickBot="1">
      <c r="A27" s="3" t="s">
        <v>44</v>
      </c>
      <c r="B27" s="4" t="s">
        <v>103</v>
      </c>
      <c r="C27" s="162"/>
    </row>
    <row r="28" spans="1:3" ht="15" thickBot="1">
      <c r="A28" s="3" t="s">
        <v>45</v>
      </c>
      <c r="B28" s="4" t="s">
        <v>100</v>
      </c>
      <c r="C28" s="161"/>
    </row>
    <row r="29" spans="1:3" ht="15" thickBot="1">
      <c r="A29" s="3" t="s">
        <v>46</v>
      </c>
      <c r="B29" s="4" t="s">
        <v>130</v>
      </c>
      <c r="C29" s="162"/>
    </row>
    <row r="30" spans="1:3" ht="15" thickBot="1">
      <c r="A30" s="3" t="s">
        <v>47</v>
      </c>
      <c r="B30" s="4" t="s">
        <v>131</v>
      </c>
      <c r="C30" s="162"/>
    </row>
    <row r="31" spans="1:3" ht="15" thickBot="1">
      <c r="A31" s="3" t="s">
        <v>48</v>
      </c>
      <c r="B31" s="4" t="s">
        <v>101</v>
      </c>
      <c r="C31" s="161"/>
    </row>
    <row r="32" spans="1:3" ht="15" thickBot="1">
      <c r="A32" s="3" t="s">
        <v>50</v>
      </c>
      <c r="B32" s="4" t="s">
        <v>102</v>
      </c>
      <c r="C32" s="163"/>
    </row>
    <row r="33" spans="1:3" ht="15" thickBot="1">
      <c r="A33" s="3" t="s">
        <v>51</v>
      </c>
      <c r="B33" s="4" t="s">
        <v>49</v>
      </c>
      <c r="C33" s="161"/>
    </row>
    <row r="34" spans="1:3" ht="15" thickBot="1">
      <c r="A34" s="3" t="s">
        <v>52</v>
      </c>
      <c r="B34" s="4" t="s">
        <v>133</v>
      </c>
      <c r="C34" s="161"/>
    </row>
    <row r="35" spans="1:3" ht="15" thickBot="1">
      <c r="A35" s="3" t="s">
        <v>132</v>
      </c>
      <c r="B35" s="4" t="s">
        <v>134</v>
      </c>
      <c r="C35" s="161"/>
    </row>
    <row r="36" spans="1:3" ht="21" thickBot="1">
      <c r="A36" s="3" t="s">
        <v>135</v>
      </c>
      <c r="B36" s="5" t="s">
        <v>99</v>
      </c>
      <c r="C36" s="164"/>
    </row>
  </sheetData>
  <pageMargins left="0.7" right="0.7" top="0.75" bottom="0.75" header="0.3" footer="0.3"/>
  <pageSetup paperSize="9" orientation="portrait" r:id="rId1"/>
  <headerFooter>
    <oddHeader>&amp;CA.Virksomhedsdata</oddHeader>
    <oddFooter>Side &amp;P af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40C4F-3B62-4567-9A3F-B806F0407496}">
  <sheetPr>
    <tabColor theme="4"/>
  </sheetPr>
  <dimension ref="A1:B42"/>
  <sheetViews>
    <sheetView workbookViewId="0">
      <selection activeCell="A4" sqref="A4"/>
    </sheetView>
  </sheetViews>
  <sheetFormatPr defaultRowHeight="14.4"/>
  <cols>
    <col min="1" max="1" width="18" customWidth="1"/>
    <col min="2" max="2" width="66.109375" customWidth="1"/>
  </cols>
  <sheetData>
    <row r="1" spans="1:2" ht="19.8">
      <c r="A1" s="71" t="s">
        <v>720</v>
      </c>
    </row>
    <row r="2" spans="1:2" ht="15" thickBot="1">
      <c r="A2" s="72"/>
    </row>
    <row r="3" spans="1:2" ht="15" thickBot="1">
      <c r="A3" s="73"/>
      <c r="B3" s="74" t="s">
        <v>0</v>
      </c>
    </row>
    <row r="4" spans="1:2" ht="15" thickBot="1">
      <c r="A4" s="75" t="s">
        <v>722</v>
      </c>
      <c r="B4" s="76" t="s">
        <v>380</v>
      </c>
    </row>
    <row r="5" spans="1:2" ht="15" thickBot="1">
      <c r="A5" s="75" t="s">
        <v>94</v>
      </c>
      <c r="B5" s="76" t="s">
        <v>380</v>
      </c>
    </row>
    <row r="6" spans="1:2" ht="15" thickBot="1">
      <c r="A6" s="75" t="s">
        <v>70</v>
      </c>
      <c r="B6" s="76" t="s">
        <v>380</v>
      </c>
    </row>
    <row r="7" spans="1:2" ht="40.200000000000003" thickBot="1">
      <c r="A7" s="75" t="s">
        <v>381</v>
      </c>
      <c r="B7" s="151" t="s">
        <v>708</v>
      </c>
    </row>
    <row r="8" spans="1:2" ht="19.8">
      <c r="A8" s="77"/>
    </row>
    <row r="9" spans="1:2" ht="16.2">
      <c r="B9" s="78" t="s">
        <v>382</v>
      </c>
    </row>
    <row r="10" spans="1:2">
      <c r="B10" s="79" t="s">
        <v>383</v>
      </c>
    </row>
    <row r="11" spans="1:2">
      <c r="B11" s="79"/>
    </row>
    <row r="12" spans="1:2" ht="51">
      <c r="B12" s="80" t="s">
        <v>384</v>
      </c>
    </row>
    <row r="13" spans="1:2" ht="51">
      <c r="B13" s="80" t="s">
        <v>385</v>
      </c>
    </row>
    <row r="14" spans="1:2">
      <c r="B14" s="81"/>
    </row>
    <row r="15" spans="1:2" ht="16.2">
      <c r="B15" s="78" t="s">
        <v>386</v>
      </c>
    </row>
    <row r="16" spans="1:2">
      <c r="B16" s="82" t="s">
        <v>387</v>
      </c>
    </row>
    <row r="18" spans="2:2" ht="38.4">
      <c r="B18" s="80" t="s">
        <v>546</v>
      </c>
    </row>
    <row r="20" spans="2:2" ht="25.8">
      <c r="B20" s="80" t="s">
        <v>388</v>
      </c>
    </row>
    <row r="22" spans="2:2" ht="25.8">
      <c r="B22" s="80" t="s">
        <v>548</v>
      </c>
    </row>
    <row r="23" spans="2:2">
      <c r="B23" s="84"/>
    </row>
    <row r="24" spans="2:2" ht="25.8">
      <c r="B24" s="80" t="s">
        <v>547</v>
      </c>
    </row>
    <row r="26" spans="2:2">
      <c r="B26" s="83" t="s">
        <v>389</v>
      </c>
    </row>
    <row r="28" spans="2:2" ht="38.4">
      <c r="B28" s="80" t="s">
        <v>390</v>
      </c>
    </row>
    <row r="30" spans="2:2" ht="38.4">
      <c r="B30" s="80" t="s">
        <v>549</v>
      </c>
    </row>
    <row r="32" spans="2:2" ht="25.8">
      <c r="B32" s="80" t="s">
        <v>391</v>
      </c>
    </row>
    <row r="33" spans="2:2">
      <c r="B33" s="84"/>
    </row>
    <row r="34" spans="2:2" ht="25.8">
      <c r="B34" s="80" t="s">
        <v>392</v>
      </c>
    </row>
    <row r="36" spans="2:2">
      <c r="B36" s="83" t="s">
        <v>393</v>
      </c>
    </row>
    <row r="38" spans="2:2" ht="38.4">
      <c r="B38" s="80" t="s">
        <v>394</v>
      </c>
    </row>
    <row r="40" spans="2:2" ht="38.4">
      <c r="B40" s="80" t="s">
        <v>550</v>
      </c>
    </row>
    <row r="42" spans="2:2">
      <c r="B42" s="83" t="s">
        <v>395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2C645-04BC-4FBE-876E-0805FAA43CD2}">
  <sheetPr>
    <tabColor theme="4"/>
  </sheetPr>
  <dimension ref="A1:C29"/>
  <sheetViews>
    <sheetView topLeftCell="A7" workbookViewId="0">
      <selection activeCell="B7" sqref="B7"/>
    </sheetView>
  </sheetViews>
  <sheetFormatPr defaultRowHeight="14.4"/>
  <cols>
    <col min="1" max="1" width="18" customWidth="1"/>
    <col min="2" max="2" width="64.88671875" customWidth="1"/>
    <col min="3" max="3" width="25.6640625" customWidth="1"/>
  </cols>
  <sheetData>
    <row r="1" spans="1:2" ht="17.399999999999999">
      <c r="A1" s="71" t="s">
        <v>731</v>
      </c>
    </row>
    <row r="2" spans="1:2" ht="15" thickBot="1">
      <c r="A2" s="72"/>
    </row>
    <row r="3" spans="1:2" ht="15" thickBot="1">
      <c r="A3" s="73"/>
      <c r="B3" s="74" t="s">
        <v>0</v>
      </c>
    </row>
    <row r="4" spans="1:2" ht="15" thickBot="1">
      <c r="A4" s="171" t="s">
        <v>722</v>
      </c>
      <c r="B4" s="76" t="s">
        <v>380</v>
      </c>
    </row>
    <row r="5" spans="1:2" ht="15" thickBot="1">
      <c r="A5" s="171" t="s">
        <v>94</v>
      </c>
      <c r="B5" s="76" t="s">
        <v>380</v>
      </c>
    </row>
    <row r="6" spans="1:2" ht="15" thickBot="1">
      <c r="A6" s="171" t="s">
        <v>70</v>
      </c>
      <c r="B6" s="76" t="s">
        <v>380</v>
      </c>
    </row>
    <row r="7" spans="1:2" ht="27" thickBot="1">
      <c r="A7" s="171" t="s">
        <v>381</v>
      </c>
      <c r="B7" s="151" t="s">
        <v>736</v>
      </c>
    </row>
    <row r="8" spans="1:2" ht="19.8">
      <c r="A8" s="77"/>
    </row>
    <row r="9" spans="1:2" ht="17.399999999999999">
      <c r="B9" s="173"/>
    </row>
    <row r="10" spans="1:2" ht="37.799999999999997">
      <c r="B10" s="177" t="s">
        <v>723</v>
      </c>
    </row>
    <row r="11" spans="1:2">
      <c r="B11" s="174"/>
    </row>
    <row r="12" spans="1:2" ht="75.599999999999994">
      <c r="B12" s="177" t="s">
        <v>732</v>
      </c>
    </row>
    <row r="13" spans="1:2">
      <c r="B13" s="174"/>
    </row>
    <row r="14" spans="1:2">
      <c r="B14" s="174" t="s">
        <v>724</v>
      </c>
    </row>
    <row r="15" spans="1:2">
      <c r="B15" s="174"/>
    </row>
    <row r="16" spans="1:2" ht="26.4">
      <c r="B16" s="178" t="s">
        <v>733</v>
      </c>
    </row>
    <row r="17" spans="2:3">
      <c r="B17" s="174"/>
    </row>
    <row r="18" spans="2:3" ht="25.8">
      <c r="B18" s="178" t="s">
        <v>734</v>
      </c>
    </row>
    <row r="19" spans="2:3">
      <c r="B19" s="174"/>
    </row>
    <row r="20" spans="2:3" ht="38.4">
      <c r="B20" s="178" t="s">
        <v>735</v>
      </c>
    </row>
    <row r="21" spans="2:3">
      <c r="B21" s="176"/>
    </row>
    <row r="22" spans="2:3">
      <c r="B22" s="175" t="s">
        <v>725</v>
      </c>
    </row>
    <row r="23" spans="2:3">
      <c r="B23" s="174"/>
    </row>
    <row r="24" spans="2:3">
      <c r="B24" s="174" t="s">
        <v>70</v>
      </c>
    </row>
    <row r="25" spans="2:3">
      <c r="B25" s="174"/>
    </row>
    <row r="26" spans="2:3">
      <c r="B26" s="174" t="s">
        <v>726</v>
      </c>
      <c r="C26" s="174" t="s">
        <v>726</v>
      </c>
    </row>
    <row r="27" spans="2:3">
      <c r="B27" s="174" t="s">
        <v>727</v>
      </c>
      <c r="C27" s="174" t="s">
        <v>727</v>
      </c>
    </row>
    <row r="28" spans="2:3">
      <c r="B28" s="174" t="s">
        <v>94</v>
      </c>
      <c r="C28" s="174" t="s">
        <v>728</v>
      </c>
    </row>
    <row r="29" spans="2:3">
      <c r="B29" s="174" t="s">
        <v>729</v>
      </c>
      <c r="C29" s="174" t="s">
        <v>730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680F8-F2E3-40A3-A1EE-909A8C926341}">
  <sheetPr>
    <tabColor rgb="FF0070C0"/>
  </sheetPr>
  <dimension ref="A1:A17"/>
  <sheetViews>
    <sheetView workbookViewId="0">
      <selection activeCell="B8" sqref="B8"/>
    </sheetView>
  </sheetViews>
  <sheetFormatPr defaultRowHeight="14.4"/>
  <cols>
    <col min="1" max="1" width="93.33203125" customWidth="1"/>
  </cols>
  <sheetData>
    <row r="1" spans="1:1" ht="17.399999999999999">
      <c r="A1" s="71" t="s">
        <v>558</v>
      </c>
    </row>
    <row r="2" spans="1:1">
      <c r="A2" s="79"/>
    </row>
    <row r="3" spans="1:1" ht="37.799999999999997">
      <c r="A3" s="152" t="s">
        <v>737</v>
      </c>
    </row>
    <row r="4" spans="1:1">
      <c r="A4" s="79"/>
    </row>
    <row r="5" spans="1:1" ht="15" thickBot="1">
      <c r="A5" s="79"/>
    </row>
    <row r="6" spans="1:1" ht="15" thickTop="1">
      <c r="A6" s="153" t="s">
        <v>554</v>
      </c>
    </row>
    <row r="7" spans="1:1" ht="50.4">
      <c r="A7" s="154" t="s">
        <v>555</v>
      </c>
    </row>
    <row r="8" spans="1:1" ht="79.5" customHeight="1">
      <c r="A8" s="154" t="s">
        <v>556</v>
      </c>
    </row>
    <row r="9" spans="1:1" ht="25.2">
      <c r="A9" s="154" t="s">
        <v>563</v>
      </c>
    </row>
    <row r="10" spans="1:1" ht="25.2">
      <c r="A10" s="155" t="s">
        <v>709</v>
      </c>
    </row>
    <row r="11" spans="1:1" ht="35.1" customHeight="1">
      <c r="A11" s="155" t="s">
        <v>710</v>
      </c>
    </row>
    <row r="12" spans="1:1" ht="50.4">
      <c r="A12" s="155" t="s">
        <v>559</v>
      </c>
    </row>
    <row r="13" spans="1:1" ht="75.599999999999994">
      <c r="A13" s="155" t="s">
        <v>560</v>
      </c>
    </row>
    <row r="14" spans="1:1" ht="63" customHeight="1">
      <c r="A14" s="156" t="s">
        <v>561</v>
      </c>
    </row>
    <row r="15" spans="1:1" ht="50.4">
      <c r="A15" s="155" t="s">
        <v>562</v>
      </c>
    </row>
    <row r="16" spans="1:1" ht="25.8" thickBot="1">
      <c r="A16" s="157" t="s">
        <v>557</v>
      </c>
    </row>
    <row r="17" ht="15" thickTop="1"/>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45DE2-4534-4126-AE58-4C0069638891}">
  <dimension ref="A1:A4"/>
  <sheetViews>
    <sheetView workbookViewId="0">
      <selection sqref="A1:A4"/>
    </sheetView>
  </sheetViews>
  <sheetFormatPr defaultRowHeight="14.4"/>
  <sheetData>
    <row r="1" spans="1:1">
      <c r="A1" t="s">
        <v>59</v>
      </c>
    </row>
    <row r="2" spans="1:1">
      <c r="A2" t="s">
        <v>117</v>
      </c>
    </row>
    <row r="3" spans="1:1">
      <c r="A3" t="s">
        <v>738</v>
      </c>
    </row>
    <row r="4" spans="1:1">
      <c r="A4" t="s">
        <v>739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CDEAF-081E-4169-BD31-13549C6D6F62}">
  <dimension ref="A1:D25"/>
  <sheetViews>
    <sheetView workbookViewId="0">
      <selection activeCell="F9" sqref="F9"/>
    </sheetView>
  </sheetViews>
  <sheetFormatPr defaultRowHeight="14.4"/>
  <cols>
    <col min="1" max="1" width="5" style="252" customWidth="1"/>
    <col min="2" max="2" width="12.6640625" style="252" customWidth="1"/>
    <col min="3" max="3" width="49.88671875" style="252" customWidth="1"/>
    <col min="4" max="4" width="12.5546875" style="252" customWidth="1"/>
    <col min="5" max="16384" width="8.88671875" style="252"/>
  </cols>
  <sheetData>
    <row r="1" spans="1:4" ht="15" thickBot="1">
      <c r="A1" s="248"/>
      <c r="B1" s="249"/>
      <c r="C1" s="250" t="s">
        <v>353</v>
      </c>
      <c r="D1" s="251" t="s">
        <v>55</v>
      </c>
    </row>
    <row r="2" spans="1:4" ht="21" thickBot="1">
      <c r="A2" s="253" t="s">
        <v>354</v>
      </c>
      <c r="B2" s="254" t="s">
        <v>54</v>
      </c>
      <c r="C2" s="254" t="s">
        <v>763</v>
      </c>
      <c r="D2" s="255" t="s">
        <v>58</v>
      </c>
    </row>
    <row r="3" spans="1:4">
      <c r="A3" s="256" t="s">
        <v>355</v>
      </c>
      <c r="B3" s="256" t="s">
        <v>54</v>
      </c>
      <c r="C3" s="256" t="s">
        <v>705</v>
      </c>
      <c r="D3" s="257" t="s">
        <v>58</v>
      </c>
    </row>
    <row r="4" spans="1:4" ht="15" thickBot="1">
      <c r="A4" s="258"/>
      <c r="B4" s="258"/>
      <c r="C4" s="258"/>
      <c r="D4" s="259"/>
    </row>
    <row r="5" spans="1:4" ht="15.6" customHeight="1">
      <c r="A5" s="256" t="s">
        <v>356</v>
      </c>
      <c r="B5" s="256" t="s">
        <v>357</v>
      </c>
      <c r="C5" s="256" t="s">
        <v>764</v>
      </c>
      <c r="D5" s="257" t="s">
        <v>58</v>
      </c>
    </row>
    <row r="6" spans="1:4" ht="15" thickBot="1">
      <c r="A6" s="258"/>
      <c r="B6" s="258"/>
      <c r="C6" s="258"/>
      <c r="D6" s="259"/>
    </row>
    <row r="7" spans="1:4" ht="41.4" thickBot="1">
      <c r="A7" s="253" t="s">
        <v>358</v>
      </c>
      <c r="B7" s="254" t="s">
        <v>765</v>
      </c>
      <c r="C7" s="254" t="s">
        <v>766</v>
      </c>
      <c r="D7" s="255" t="s">
        <v>58</v>
      </c>
    </row>
    <row r="8" spans="1:4" ht="21" thickBot="1">
      <c r="A8" s="253" t="s">
        <v>359</v>
      </c>
      <c r="B8" s="254" t="s">
        <v>61</v>
      </c>
      <c r="C8" s="254" t="s">
        <v>767</v>
      </c>
      <c r="D8" s="255" t="s">
        <v>58</v>
      </c>
    </row>
    <row r="9" spans="1:4" ht="31.2" thickBot="1">
      <c r="A9" s="253" t="s">
        <v>360</v>
      </c>
      <c r="B9" s="254" t="s">
        <v>361</v>
      </c>
      <c r="C9" s="254" t="s">
        <v>768</v>
      </c>
      <c r="D9" s="255" t="s">
        <v>58</v>
      </c>
    </row>
    <row r="10" spans="1:4" ht="21" thickBot="1">
      <c r="A10" s="253" t="s">
        <v>362</v>
      </c>
      <c r="B10" s="254" t="s">
        <v>363</v>
      </c>
      <c r="C10" s="254" t="s">
        <v>769</v>
      </c>
      <c r="D10" s="255" t="s">
        <v>58</v>
      </c>
    </row>
    <row r="11" spans="1:4" ht="21" thickBot="1">
      <c r="A11" s="253" t="s">
        <v>364</v>
      </c>
      <c r="B11" s="254" t="s">
        <v>62</v>
      </c>
      <c r="C11" s="254" t="s">
        <v>770</v>
      </c>
      <c r="D11" s="255" t="s">
        <v>58</v>
      </c>
    </row>
    <row r="12" spans="1:4" ht="21" thickBot="1">
      <c r="A12" s="253" t="s">
        <v>365</v>
      </c>
      <c r="B12" s="254" t="s">
        <v>63</v>
      </c>
      <c r="C12" s="254" t="s">
        <v>771</v>
      </c>
      <c r="D12" s="255" t="s">
        <v>58</v>
      </c>
    </row>
    <row r="13" spans="1:4" ht="21" thickBot="1">
      <c r="A13" s="253" t="s">
        <v>772</v>
      </c>
      <c r="B13" s="254" t="s">
        <v>64</v>
      </c>
      <c r="C13" s="254" t="s">
        <v>773</v>
      </c>
      <c r="D13" s="255" t="s">
        <v>58</v>
      </c>
    </row>
    <row r="14" spans="1:4">
      <c r="A14" s="260" t="s">
        <v>774</v>
      </c>
      <c r="B14" s="261" t="s">
        <v>775</v>
      </c>
      <c r="C14" s="260" t="s">
        <v>777</v>
      </c>
      <c r="D14" s="262" t="s">
        <v>58</v>
      </c>
    </row>
    <row r="15" spans="1:4" ht="15" thickBot="1">
      <c r="A15" s="263"/>
      <c r="B15" s="264" t="s">
        <v>776</v>
      </c>
      <c r="C15" s="263"/>
      <c r="D15" s="265"/>
    </row>
    <row r="16" spans="1:4">
      <c r="A16" s="260" t="s">
        <v>778</v>
      </c>
      <c r="B16" s="261" t="s">
        <v>779</v>
      </c>
      <c r="C16" s="260" t="s">
        <v>781</v>
      </c>
      <c r="D16" s="262" t="s">
        <v>58</v>
      </c>
    </row>
    <row r="17" spans="1:4" ht="15" thickBot="1">
      <c r="A17" s="263"/>
      <c r="B17" s="264" t="s">
        <v>780</v>
      </c>
      <c r="C17" s="263"/>
      <c r="D17" s="265"/>
    </row>
    <row r="18" spans="1:4" ht="30.6">
      <c r="A18" s="260" t="s">
        <v>782</v>
      </c>
      <c r="B18" s="261" t="s">
        <v>783</v>
      </c>
      <c r="C18" s="261" t="s">
        <v>785</v>
      </c>
      <c r="D18" s="262" t="s">
        <v>58</v>
      </c>
    </row>
    <row r="19" spans="1:4" ht="31.2" thickBot="1">
      <c r="A19" s="263"/>
      <c r="B19" s="264" t="s">
        <v>784</v>
      </c>
      <c r="C19" s="266" t="s">
        <v>786</v>
      </c>
      <c r="D19" s="265"/>
    </row>
    <row r="20" spans="1:4" ht="31.2" thickBot="1">
      <c r="A20" s="267" t="s">
        <v>787</v>
      </c>
      <c r="B20" s="264" t="s">
        <v>788</v>
      </c>
      <c r="C20" s="264" t="s">
        <v>789</v>
      </c>
      <c r="D20" s="268" t="s">
        <v>58</v>
      </c>
    </row>
    <row r="21" spans="1:4">
      <c r="A21" s="260" t="s">
        <v>790</v>
      </c>
      <c r="B21" s="261" t="s">
        <v>775</v>
      </c>
      <c r="C21" s="260" t="s">
        <v>792</v>
      </c>
      <c r="D21" s="262" t="s">
        <v>58</v>
      </c>
    </row>
    <row r="22" spans="1:4" ht="15" thickBot="1">
      <c r="A22" s="263"/>
      <c r="B22" s="264" t="s">
        <v>791</v>
      </c>
      <c r="C22" s="263"/>
      <c r="D22" s="265"/>
    </row>
    <row r="23" spans="1:4" ht="21" thickBot="1">
      <c r="A23" s="253" t="s">
        <v>366</v>
      </c>
      <c r="B23" s="254" t="s">
        <v>250</v>
      </c>
      <c r="C23" s="254" t="s">
        <v>793</v>
      </c>
      <c r="D23" s="255" t="s">
        <v>58</v>
      </c>
    </row>
    <row r="24" spans="1:4" ht="31.2" thickBot="1">
      <c r="A24" s="253" t="s">
        <v>367</v>
      </c>
      <c r="B24" s="254" t="s">
        <v>704</v>
      </c>
      <c r="C24" s="254" t="s">
        <v>794</v>
      </c>
      <c r="D24" s="255" t="s">
        <v>58</v>
      </c>
    </row>
    <row r="25" spans="1:4" ht="21" thickBot="1">
      <c r="A25" s="253" t="s">
        <v>368</v>
      </c>
      <c r="B25" s="254" t="s">
        <v>256</v>
      </c>
      <c r="C25" s="254" t="s">
        <v>706</v>
      </c>
      <c r="D25" s="255" t="s">
        <v>58</v>
      </c>
    </row>
  </sheetData>
  <mergeCells count="19">
    <mergeCell ref="A18:A19"/>
    <mergeCell ref="D18:D19"/>
    <mergeCell ref="A21:A22"/>
    <mergeCell ref="C21:C22"/>
    <mergeCell ref="D21:D22"/>
    <mergeCell ref="A14:A15"/>
    <mergeCell ref="C14:C15"/>
    <mergeCell ref="D14:D15"/>
    <mergeCell ref="A16:A17"/>
    <mergeCell ref="C16:C17"/>
    <mergeCell ref="D16:D17"/>
    <mergeCell ref="A3:A4"/>
    <mergeCell ref="B3:B4"/>
    <mergeCell ref="C3:C4"/>
    <mergeCell ref="D3:D4"/>
    <mergeCell ref="A5:A6"/>
    <mergeCell ref="B5:B6"/>
    <mergeCell ref="C5:C6"/>
    <mergeCell ref="D5:D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J164"/>
  <sheetViews>
    <sheetView topLeftCell="A19" zoomScaleNormal="100" workbookViewId="0">
      <selection activeCell="F48" sqref="F48"/>
    </sheetView>
  </sheetViews>
  <sheetFormatPr defaultColWidth="23.44140625" defaultRowHeight="14.4"/>
  <cols>
    <col min="1" max="1" width="6.5546875" style="216" customWidth="1"/>
    <col min="2" max="2" width="22.109375" style="56" customWidth="1"/>
    <col min="3" max="3" width="34.44140625" style="220" customWidth="1"/>
    <col min="4" max="4" width="13.109375" style="56" customWidth="1"/>
    <col min="5" max="5" width="7.44140625" style="201" customWidth="1"/>
    <col min="6" max="6" width="23.44140625" style="216"/>
    <col min="7" max="7" width="7.33203125" style="200" customWidth="1"/>
    <col min="8" max="8" width="6.44140625" style="200" customWidth="1"/>
    <col min="9" max="9" width="5.44140625" style="56" customWidth="1"/>
    <col min="10" max="10" width="4.109375" style="56" customWidth="1"/>
    <col min="11" max="16384" width="23.44140625" style="6"/>
  </cols>
  <sheetData>
    <row r="1" spans="1:10" s="12" customFormat="1" ht="10.199999999999999">
      <c r="A1" s="208">
        <v>1</v>
      </c>
      <c r="B1" s="169" t="s">
        <v>54</v>
      </c>
      <c r="C1" s="169" t="s">
        <v>54</v>
      </c>
      <c r="D1" s="180" t="s">
        <v>55</v>
      </c>
      <c r="E1" s="196" t="s">
        <v>56</v>
      </c>
      <c r="F1" s="202" t="s">
        <v>57</v>
      </c>
      <c r="G1" s="203" t="s">
        <v>377</v>
      </c>
      <c r="H1" s="203" t="s">
        <v>378</v>
      </c>
      <c r="I1" s="204" t="s">
        <v>379</v>
      </c>
      <c r="J1" s="170" t="s">
        <v>140</v>
      </c>
    </row>
    <row r="2" spans="1:10" ht="10.199999999999999">
      <c r="A2" s="224" t="s">
        <v>155</v>
      </c>
      <c r="B2" s="52" t="s">
        <v>320</v>
      </c>
      <c r="C2" s="52" t="s">
        <v>564</v>
      </c>
      <c r="D2" s="181" t="s">
        <v>58</v>
      </c>
      <c r="E2" s="223"/>
      <c r="F2" s="205"/>
      <c r="G2" s="206"/>
      <c r="H2" s="206"/>
      <c r="I2" s="207"/>
      <c r="J2" s="207" t="s">
        <v>141</v>
      </c>
    </row>
    <row r="3" spans="1:10" ht="20.399999999999999">
      <c r="A3" s="224" t="s">
        <v>156</v>
      </c>
      <c r="B3" s="52" t="s">
        <v>321</v>
      </c>
      <c r="C3" s="54" t="s">
        <v>565</v>
      </c>
      <c r="D3" s="181" t="s">
        <v>58</v>
      </c>
      <c r="E3" s="223"/>
      <c r="F3" s="205"/>
      <c r="G3" s="206"/>
      <c r="H3" s="206"/>
      <c r="I3" s="207"/>
      <c r="J3" s="207" t="s">
        <v>141</v>
      </c>
    </row>
    <row r="4" spans="1:10" ht="21.6" customHeight="1">
      <c r="A4" s="224" t="s">
        <v>260</v>
      </c>
      <c r="B4" s="52" t="s">
        <v>322</v>
      </c>
      <c r="C4" s="52" t="s">
        <v>762</v>
      </c>
      <c r="D4" s="181" t="s">
        <v>58</v>
      </c>
      <c r="E4" s="223"/>
      <c r="F4" s="205"/>
      <c r="G4" s="206"/>
      <c r="H4" s="206"/>
      <c r="I4" s="207"/>
      <c r="J4" s="207" t="s">
        <v>141</v>
      </c>
    </row>
    <row r="5" spans="1:10" ht="20.399999999999999">
      <c r="A5" s="224" t="s">
        <v>157</v>
      </c>
      <c r="B5" s="52" t="s">
        <v>323</v>
      </c>
      <c r="C5" s="52" t="s">
        <v>566</v>
      </c>
      <c r="D5" s="181" t="s">
        <v>58</v>
      </c>
      <c r="E5" s="223"/>
      <c r="F5" s="205"/>
      <c r="G5" s="206"/>
      <c r="H5" s="206"/>
      <c r="I5" s="207"/>
      <c r="J5" s="207" t="s">
        <v>141</v>
      </c>
    </row>
    <row r="6" spans="1:10" ht="20.399999999999999">
      <c r="A6" s="224" t="s">
        <v>158</v>
      </c>
      <c r="B6" s="52" t="s">
        <v>137</v>
      </c>
      <c r="C6" s="52" t="s">
        <v>208</v>
      </c>
      <c r="D6" s="181" t="s">
        <v>58</v>
      </c>
      <c r="E6" s="223"/>
      <c r="F6" s="205"/>
      <c r="G6" s="206"/>
      <c r="H6" s="206"/>
      <c r="I6" s="207"/>
      <c r="J6" s="207" t="s">
        <v>141</v>
      </c>
    </row>
    <row r="7" spans="1:10" ht="20.399999999999999">
      <c r="A7" s="224" t="s">
        <v>159</v>
      </c>
      <c r="B7" s="52" t="s">
        <v>207</v>
      </c>
      <c r="C7" s="52" t="s">
        <v>209</v>
      </c>
      <c r="D7" s="181" t="s">
        <v>58</v>
      </c>
      <c r="E7" s="223"/>
      <c r="F7" s="205"/>
      <c r="G7" s="206"/>
      <c r="H7" s="206"/>
      <c r="I7" s="207"/>
      <c r="J7" s="207" t="s">
        <v>141</v>
      </c>
    </row>
    <row r="8" spans="1:10" ht="10.199999999999999">
      <c r="A8" s="208">
        <v>2</v>
      </c>
      <c r="B8" s="169" t="s">
        <v>357</v>
      </c>
      <c r="C8" s="169" t="s">
        <v>357</v>
      </c>
      <c r="D8" s="170" t="s">
        <v>55</v>
      </c>
      <c r="E8" s="190" t="s">
        <v>56</v>
      </c>
      <c r="F8" s="208" t="s">
        <v>57</v>
      </c>
      <c r="G8" s="203">
        <f>SUM(G16:G18)</f>
        <v>0</v>
      </c>
      <c r="H8" s="203">
        <f>SUM(H16:H18)</f>
        <v>13</v>
      </c>
      <c r="I8" s="204">
        <f>G8/H8</f>
        <v>0</v>
      </c>
      <c r="J8" s="170" t="s">
        <v>140</v>
      </c>
    </row>
    <row r="9" spans="1:10" ht="20.399999999999999">
      <c r="A9" s="224" t="s">
        <v>160</v>
      </c>
      <c r="B9" s="52" t="s">
        <v>369</v>
      </c>
      <c r="C9" s="52" t="s">
        <v>567</v>
      </c>
      <c r="D9" s="181" t="s">
        <v>58</v>
      </c>
      <c r="E9" s="223"/>
      <c r="F9" s="205"/>
      <c r="G9" s="206"/>
      <c r="H9" s="206"/>
      <c r="I9" s="207"/>
      <c r="J9" s="207" t="s">
        <v>141</v>
      </c>
    </row>
    <row r="10" spans="1:10" ht="20.399999999999999">
      <c r="A10" s="224" t="s">
        <v>161</v>
      </c>
      <c r="B10" s="52" t="s">
        <v>370</v>
      </c>
      <c r="C10" s="52" t="s">
        <v>210</v>
      </c>
      <c r="D10" s="181" t="s">
        <v>58</v>
      </c>
      <c r="E10" s="223"/>
      <c r="F10" s="205"/>
      <c r="G10" s="206"/>
      <c r="H10" s="206"/>
      <c r="I10" s="207"/>
      <c r="J10" s="207" t="s">
        <v>141</v>
      </c>
    </row>
    <row r="11" spans="1:10" s="12" customFormat="1" ht="20.399999999999999">
      <c r="A11" s="224" t="s">
        <v>162</v>
      </c>
      <c r="B11" s="52" t="s">
        <v>371</v>
      </c>
      <c r="C11" s="52" t="s">
        <v>211</v>
      </c>
      <c r="D11" s="181" t="s">
        <v>58</v>
      </c>
      <c r="E11" s="223"/>
      <c r="F11" s="205"/>
      <c r="G11" s="206"/>
      <c r="H11" s="206"/>
      <c r="I11" s="207"/>
      <c r="J11" s="207" t="s">
        <v>141</v>
      </c>
    </row>
    <row r="12" spans="1:10" ht="30.6">
      <c r="A12" s="225" t="s">
        <v>195</v>
      </c>
      <c r="B12" s="61" t="s">
        <v>372</v>
      </c>
      <c r="C12" s="61" t="s">
        <v>713</v>
      </c>
      <c r="D12" s="182" t="s">
        <v>58</v>
      </c>
      <c r="E12" s="223"/>
      <c r="F12" s="205"/>
      <c r="G12" s="206"/>
      <c r="H12" s="206"/>
      <c r="I12" s="207"/>
      <c r="J12" s="207" t="s">
        <v>141</v>
      </c>
    </row>
    <row r="13" spans="1:10" ht="20.399999999999999">
      <c r="A13" s="225" t="s">
        <v>212</v>
      </c>
      <c r="B13" s="61" t="s">
        <v>373</v>
      </c>
      <c r="C13" s="61" t="s">
        <v>568</v>
      </c>
      <c r="D13" s="182" t="s">
        <v>58</v>
      </c>
      <c r="E13" s="223"/>
      <c r="F13" s="205"/>
      <c r="G13" s="206"/>
      <c r="H13" s="206"/>
      <c r="I13" s="207"/>
      <c r="J13" s="207" t="s">
        <v>141</v>
      </c>
    </row>
    <row r="14" spans="1:10" ht="20.399999999999999">
      <c r="A14" s="225" t="s">
        <v>213</v>
      </c>
      <c r="B14" s="61" t="s">
        <v>570</v>
      </c>
      <c r="C14" s="61" t="s">
        <v>569</v>
      </c>
      <c r="D14" s="182" t="s">
        <v>58</v>
      </c>
      <c r="E14" s="223"/>
      <c r="F14" s="205"/>
      <c r="G14" s="206"/>
      <c r="H14" s="206"/>
      <c r="I14" s="207"/>
      <c r="J14" s="207" t="s">
        <v>141</v>
      </c>
    </row>
    <row r="15" spans="1:10" ht="10.199999999999999">
      <c r="A15" s="226">
        <v>2</v>
      </c>
      <c r="B15" s="63" t="s">
        <v>214</v>
      </c>
      <c r="C15" s="63" t="s">
        <v>214</v>
      </c>
      <c r="D15" s="70" t="s">
        <v>55</v>
      </c>
      <c r="E15" s="197" t="s">
        <v>56</v>
      </c>
      <c r="F15" s="209" t="s">
        <v>57</v>
      </c>
      <c r="G15" s="199"/>
      <c r="H15" s="199"/>
      <c r="I15" s="58"/>
      <c r="J15" s="58" t="s">
        <v>140</v>
      </c>
    </row>
    <row r="16" spans="1:10" ht="10.199999999999999">
      <c r="A16" s="225" t="s">
        <v>215</v>
      </c>
      <c r="B16" s="61" t="s">
        <v>262</v>
      </c>
      <c r="C16" s="61" t="s">
        <v>752</v>
      </c>
      <c r="D16" s="182" t="s">
        <v>324</v>
      </c>
      <c r="E16" s="223"/>
      <c r="F16" s="205"/>
      <c r="G16" s="201">
        <f>IF(E16="Ja",H16,0)</f>
        <v>0</v>
      </c>
      <c r="H16" s="201">
        <f>IF(E16="Ikke relevant",0,5)</f>
        <v>5</v>
      </c>
      <c r="I16" s="207"/>
      <c r="J16" s="207" t="s">
        <v>136</v>
      </c>
    </row>
    <row r="17" spans="1:10" ht="10.199999999999999">
      <c r="A17" s="225" t="s">
        <v>216</v>
      </c>
      <c r="B17" s="61" t="s">
        <v>263</v>
      </c>
      <c r="C17" s="61" t="s">
        <v>753</v>
      </c>
      <c r="D17" s="182" t="s">
        <v>324</v>
      </c>
      <c r="E17" s="223"/>
      <c r="F17" s="205"/>
      <c r="G17" s="201">
        <f>IF(E17="Ja",H17,0)</f>
        <v>0</v>
      </c>
      <c r="H17" s="201">
        <f>IF(E17="Ikke relevant",0,5)</f>
        <v>5</v>
      </c>
      <c r="I17" s="207"/>
      <c r="J17" s="207" t="s">
        <v>136</v>
      </c>
    </row>
    <row r="18" spans="1:10" ht="10.199999999999999">
      <c r="A18" s="225" t="s">
        <v>217</v>
      </c>
      <c r="B18" s="61" t="s">
        <v>264</v>
      </c>
      <c r="C18" s="61" t="s">
        <v>754</v>
      </c>
      <c r="D18" s="182" t="s">
        <v>325</v>
      </c>
      <c r="E18" s="223"/>
      <c r="F18" s="205"/>
      <c r="G18" s="201">
        <f>IF(E18="Ja",H18,0)</f>
        <v>0</v>
      </c>
      <c r="H18" s="201">
        <f>IF(E18="Ikke relevant",0,3)</f>
        <v>3</v>
      </c>
      <c r="I18" s="207"/>
      <c r="J18" s="207" t="s">
        <v>136</v>
      </c>
    </row>
    <row r="19" spans="1:10" ht="10.199999999999999">
      <c r="A19" s="208">
        <v>3</v>
      </c>
      <c r="B19" s="169" t="s">
        <v>60</v>
      </c>
      <c r="C19" s="169" t="s">
        <v>60</v>
      </c>
      <c r="D19" s="170" t="s">
        <v>55</v>
      </c>
      <c r="E19" s="190" t="s">
        <v>56</v>
      </c>
      <c r="F19" s="208" t="s">
        <v>57</v>
      </c>
      <c r="G19" s="203">
        <f>SUM(G24:G26)</f>
        <v>0</v>
      </c>
      <c r="H19" s="203">
        <f>SUM(H24:H26)</f>
        <v>10</v>
      </c>
      <c r="I19" s="204">
        <f>G19/H19</f>
        <v>0</v>
      </c>
      <c r="J19" s="170" t="s">
        <v>140</v>
      </c>
    </row>
    <row r="20" spans="1:10" ht="20.399999999999999">
      <c r="A20" s="224" t="s">
        <v>163</v>
      </c>
      <c r="B20" s="52" t="s">
        <v>138</v>
      </c>
      <c r="C20" s="52" t="s">
        <v>571</v>
      </c>
      <c r="D20" s="181" t="s">
        <v>58</v>
      </c>
      <c r="E20" s="223"/>
      <c r="F20" s="205"/>
      <c r="G20" s="206"/>
      <c r="H20" s="206"/>
      <c r="I20" s="207"/>
      <c r="J20" s="207" t="s">
        <v>141</v>
      </c>
    </row>
    <row r="21" spans="1:10" ht="20.399999999999999">
      <c r="A21" s="224" t="s">
        <v>164</v>
      </c>
      <c r="B21" s="52" t="s">
        <v>265</v>
      </c>
      <c r="C21" s="52" t="s">
        <v>712</v>
      </c>
      <c r="D21" s="181" t="s">
        <v>58</v>
      </c>
      <c r="E21" s="223"/>
      <c r="F21" s="205"/>
      <c r="G21" s="206"/>
      <c r="H21" s="206"/>
      <c r="I21" s="207"/>
      <c r="J21" s="207" t="s">
        <v>141</v>
      </c>
    </row>
    <row r="22" spans="1:10" ht="20.399999999999999">
      <c r="A22" s="224" t="s">
        <v>165</v>
      </c>
      <c r="B22" s="52" t="s">
        <v>572</v>
      </c>
      <c r="C22" s="52" t="s">
        <v>573</v>
      </c>
      <c r="D22" s="181" t="s">
        <v>58</v>
      </c>
      <c r="E22" s="223"/>
      <c r="F22" s="205"/>
      <c r="G22" s="206"/>
      <c r="H22" s="206"/>
      <c r="I22" s="207"/>
      <c r="J22" s="207" t="s">
        <v>141</v>
      </c>
    </row>
    <row r="23" spans="1:10" ht="10.199999999999999">
      <c r="A23" s="227">
        <v>3</v>
      </c>
      <c r="B23" s="64" t="s">
        <v>214</v>
      </c>
      <c r="C23" s="64" t="s">
        <v>214</v>
      </c>
      <c r="D23" s="66" t="s">
        <v>55</v>
      </c>
      <c r="E23" s="195" t="s">
        <v>56</v>
      </c>
      <c r="F23" s="210" t="s">
        <v>57</v>
      </c>
      <c r="G23" s="199"/>
      <c r="H23" s="199"/>
      <c r="I23" s="58"/>
      <c r="J23" s="58" t="s">
        <v>140</v>
      </c>
    </row>
    <row r="24" spans="1:10" ht="20.399999999999999">
      <c r="A24" s="224" t="s">
        <v>166</v>
      </c>
      <c r="B24" s="52" t="s">
        <v>266</v>
      </c>
      <c r="C24" s="54" t="s">
        <v>759</v>
      </c>
      <c r="D24" s="182" t="s">
        <v>325</v>
      </c>
      <c r="E24" s="223"/>
      <c r="F24" s="205"/>
      <c r="G24" s="201">
        <f>IF(E24="Ja",H24,0)</f>
        <v>0</v>
      </c>
      <c r="H24" s="201">
        <f>IF(E24="Ikke relevant",0,3)</f>
        <v>3</v>
      </c>
      <c r="I24" s="207"/>
      <c r="J24" s="207" t="s">
        <v>136</v>
      </c>
    </row>
    <row r="25" spans="1:10" ht="10.199999999999999">
      <c r="A25" s="224" t="s">
        <v>218</v>
      </c>
      <c r="B25" s="52" t="s">
        <v>374</v>
      </c>
      <c r="C25" s="52" t="s">
        <v>760</v>
      </c>
      <c r="D25" s="182" t="s">
        <v>325</v>
      </c>
      <c r="E25" s="223"/>
      <c r="F25" s="205"/>
      <c r="G25" s="201">
        <f>IF(E25="Ja",H25,0)</f>
        <v>0</v>
      </c>
      <c r="H25" s="201">
        <f>IF(E25="Ikke relevant",0,3)</f>
        <v>3</v>
      </c>
      <c r="I25" s="207"/>
      <c r="J25" s="207" t="s">
        <v>136</v>
      </c>
    </row>
    <row r="26" spans="1:10" ht="20.399999999999999">
      <c r="A26" s="224" t="s">
        <v>219</v>
      </c>
      <c r="B26" s="52" t="s">
        <v>267</v>
      </c>
      <c r="C26" s="52" t="s">
        <v>761</v>
      </c>
      <c r="D26" s="182" t="s">
        <v>326</v>
      </c>
      <c r="E26" s="223"/>
      <c r="F26" s="205"/>
      <c r="G26" s="201">
        <f>IF(E26="Ja",H26,0)</f>
        <v>0</v>
      </c>
      <c r="H26" s="201">
        <f>IF(E26="Ikke relevant",0,4)</f>
        <v>4</v>
      </c>
      <c r="I26" s="207"/>
      <c r="J26" s="207" t="s">
        <v>136</v>
      </c>
    </row>
    <row r="27" spans="1:10" ht="10.199999999999999">
      <c r="A27" s="208">
        <v>4</v>
      </c>
      <c r="B27" s="169" t="s">
        <v>61</v>
      </c>
      <c r="C27" s="169" t="s">
        <v>61</v>
      </c>
      <c r="D27" s="170" t="s">
        <v>55</v>
      </c>
      <c r="E27" s="190" t="s">
        <v>56</v>
      </c>
      <c r="F27" s="208" t="s">
        <v>57</v>
      </c>
      <c r="G27" s="203">
        <f>SUM(G28:G41)</f>
        <v>0</v>
      </c>
      <c r="H27" s="203">
        <f>SUM(H28:H41)</f>
        <v>18</v>
      </c>
      <c r="I27" s="204">
        <f>G27/H27</f>
        <v>0</v>
      </c>
      <c r="J27" s="170" t="s">
        <v>140</v>
      </c>
    </row>
    <row r="28" spans="1:10" ht="20.399999999999999">
      <c r="A28" s="228" t="s">
        <v>167</v>
      </c>
      <c r="B28" s="172" t="s">
        <v>268</v>
      </c>
      <c r="C28" s="172" t="s">
        <v>574</v>
      </c>
      <c r="D28" s="183" t="s">
        <v>58</v>
      </c>
      <c r="E28" s="223"/>
      <c r="F28" s="205"/>
      <c r="G28" s="206"/>
      <c r="H28" s="206"/>
      <c r="I28" s="207"/>
      <c r="J28" s="207" t="s">
        <v>141</v>
      </c>
    </row>
    <row r="29" spans="1:10" ht="20.399999999999999">
      <c r="A29" s="228" t="s">
        <v>168</v>
      </c>
      <c r="B29" s="172" t="s">
        <v>576</v>
      </c>
      <c r="C29" s="172" t="s">
        <v>575</v>
      </c>
      <c r="D29" s="183" t="str">
        <f>$D$28</f>
        <v>Obligatorisk</v>
      </c>
      <c r="E29" s="223"/>
      <c r="F29" s="205"/>
      <c r="G29" s="206"/>
      <c r="H29" s="206"/>
      <c r="I29" s="207"/>
      <c r="J29" s="207" t="s">
        <v>141</v>
      </c>
    </row>
    <row r="30" spans="1:10" ht="20.399999999999999">
      <c r="A30" s="228" t="s">
        <v>169</v>
      </c>
      <c r="B30" s="172" t="s">
        <v>579</v>
      </c>
      <c r="C30" s="172" t="s">
        <v>577</v>
      </c>
      <c r="D30" s="184" t="s">
        <v>58</v>
      </c>
      <c r="E30" s="223"/>
      <c r="F30" s="205"/>
      <c r="G30" s="206"/>
      <c r="H30" s="206"/>
      <c r="I30" s="207"/>
      <c r="J30" s="207" t="s">
        <v>141</v>
      </c>
    </row>
    <row r="31" spans="1:10" ht="10.199999999999999">
      <c r="A31" s="228" t="s">
        <v>578</v>
      </c>
      <c r="B31" s="172" t="s">
        <v>580</v>
      </c>
      <c r="C31" s="172" t="s">
        <v>583</v>
      </c>
      <c r="D31" s="184" t="s">
        <v>58</v>
      </c>
      <c r="E31" s="223"/>
      <c r="F31" s="205"/>
      <c r="G31" s="206"/>
      <c r="H31" s="206"/>
      <c r="I31" s="207"/>
      <c r="J31" s="207" t="s">
        <v>141</v>
      </c>
    </row>
    <row r="32" spans="1:10" ht="10.199999999999999">
      <c r="A32" s="228" t="s">
        <v>220</v>
      </c>
      <c r="B32" s="172" t="s">
        <v>272</v>
      </c>
      <c r="C32" s="172" t="s">
        <v>584</v>
      </c>
      <c r="D32" s="184" t="s">
        <v>58</v>
      </c>
      <c r="E32" s="223"/>
      <c r="F32" s="205"/>
      <c r="G32" s="206"/>
      <c r="H32" s="206"/>
      <c r="I32" s="207"/>
      <c r="J32" s="207" t="s">
        <v>141</v>
      </c>
    </row>
    <row r="33" spans="1:10" ht="10.199999999999999">
      <c r="A33" s="228" t="s">
        <v>221</v>
      </c>
      <c r="B33" s="172" t="s">
        <v>581</v>
      </c>
      <c r="C33" s="172" t="s">
        <v>585</v>
      </c>
      <c r="D33" s="184" t="s">
        <v>58</v>
      </c>
      <c r="E33" s="223"/>
      <c r="F33" s="205"/>
      <c r="G33" s="206"/>
      <c r="H33" s="206"/>
      <c r="I33" s="207"/>
      <c r="J33" s="207" t="s">
        <v>141</v>
      </c>
    </row>
    <row r="34" spans="1:10" ht="14.4" customHeight="1">
      <c r="A34" s="229" t="s">
        <v>222</v>
      </c>
      <c r="B34" s="55" t="s">
        <v>582</v>
      </c>
      <c r="C34" s="55" t="s">
        <v>586</v>
      </c>
      <c r="D34" s="185" t="s">
        <v>58</v>
      </c>
      <c r="E34" s="223"/>
      <c r="F34" s="205"/>
      <c r="G34" s="206"/>
      <c r="H34" s="206"/>
      <c r="I34" s="207"/>
      <c r="J34" s="207" t="s">
        <v>141</v>
      </c>
    </row>
    <row r="35" spans="1:10" ht="10.199999999999999">
      <c r="A35" s="227">
        <v>4</v>
      </c>
      <c r="B35" s="64" t="s">
        <v>230</v>
      </c>
      <c r="C35" s="64" t="s">
        <v>230</v>
      </c>
      <c r="D35" s="66" t="s">
        <v>55</v>
      </c>
      <c r="E35" s="191" t="s">
        <v>56</v>
      </c>
      <c r="F35" s="210" t="s">
        <v>270</v>
      </c>
      <c r="G35" s="199"/>
      <c r="H35" s="199"/>
      <c r="I35" s="58"/>
      <c r="J35" s="58" t="s">
        <v>140</v>
      </c>
    </row>
    <row r="36" spans="1:10" ht="10.199999999999999">
      <c r="A36" s="229" t="s">
        <v>588</v>
      </c>
      <c r="B36" s="55" t="s">
        <v>271</v>
      </c>
      <c r="C36" s="55" t="s">
        <v>714</v>
      </c>
      <c r="D36" s="182" t="s">
        <v>325</v>
      </c>
      <c r="E36" s="223"/>
      <c r="F36" s="205"/>
      <c r="G36" s="201">
        <f t="shared" ref="G36:G41" si="0">IF(E36="Ja",H36,0)</f>
        <v>0</v>
      </c>
      <c r="H36" s="201">
        <f t="shared" ref="H36:H39" si="1">IF(E36="Ikke relevant",0,3)</f>
        <v>3</v>
      </c>
      <c r="I36" s="207"/>
      <c r="J36" s="207" t="s">
        <v>136</v>
      </c>
    </row>
    <row r="37" spans="1:10" ht="10.199999999999999">
      <c r="A37" s="229" t="s">
        <v>170</v>
      </c>
      <c r="B37" s="55" t="s">
        <v>269</v>
      </c>
      <c r="C37" s="55" t="s">
        <v>329</v>
      </c>
      <c r="D37" s="182" t="s">
        <v>325</v>
      </c>
      <c r="E37" s="223"/>
      <c r="F37" s="205"/>
      <c r="G37" s="201">
        <f t="shared" si="0"/>
        <v>0</v>
      </c>
      <c r="H37" s="201">
        <f t="shared" si="1"/>
        <v>3</v>
      </c>
      <c r="I37" s="207"/>
      <c r="J37" s="207" t="s">
        <v>136</v>
      </c>
    </row>
    <row r="38" spans="1:10" ht="10.199999999999999">
      <c r="A38" s="229" t="s">
        <v>589</v>
      </c>
      <c r="B38" s="55" t="s">
        <v>587</v>
      </c>
      <c r="C38" s="55" t="s">
        <v>592</v>
      </c>
      <c r="D38" s="182" t="s">
        <v>325</v>
      </c>
      <c r="E38" s="223"/>
      <c r="F38" s="205"/>
      <c r="G38" s="201">
        <f t="shared" si="0"/>
        <v>0</v>
      </c>
      <c r="H38" s="201">
        <f t="shared" si="1"/>
        <v>3</v>
      </c>
      <c r="I38" s="207"/>
      <c r="J38" s="207" t="s">
        <v>136</v>
      </c>
    </row>
    <row r="39" spans="1:10" ht="10.199999999999999">
      <c r="A39" s="229" t="s">
        <v>171</v>
      </c>
      <c r="B39" s="55" t="s">
        <v>272</v>
      </c>
      <c r="C39" s="55" t="s">
        <v>328</v>
      </c>
      <c r="D39" s="182" t="s">
        <v>325</v>
      </c>
      <c r="E39" s="223"/>
      <c r="F39" s="205"/>
      <c r="G39" s="201">
        <f t="shared" si="0"/>
        <v>0</v>
      </c>
      <c r="H39" s="201">
        <f t="shared" si="1"/>
        <v>3</v>
      </c>
      <c r="I39" s="207"/>
      <c r="J39" s="207" t="s">
        <v>136</v>
      </c>
    </row>
    <row r="40" spans="1:10" ht="10.199999999999999">
      <c r="A40" s="229" t="s">
        <v>590</v>
      </c>
      <c r="B40" s="55" t="s">
        <v>273</v>
      </c>
      <c r="C40" s="55" t="s">
        <v>139</v>
      </c>
      <c r="D40" s="182" t="s">
        <v>327</v>
      </c>
      <c r="E40" s="223"/>
      <c r="F40" s="205"/>
      <c r="G40" s="201">
        <f t="shared" si="0"/>
        <v>0</v>
      </c>
      <c r="H40" s="201">
        <f>IF(E40="Ikke relevant",0,2)</f>
        <v>2</v>
      </c>
      <c r="I40" s="207"/>
      <c r="J40" s="207" t="s">
        <v>136</v>
      </c>
    </row>
    <row r="41" spans="1:10" ht="10.199999999999999">
      <c r="A41" s="229" t="s">
        <v>591</v>
      </c>
      <c r="B41" s="55" t="s">
        <v>139</v>
      </c>
      <c r="C41" s="55" t="s">
        <v>593</v>
      </c>
      <c r="D41" s="182" t="s">
        <v>326</v>
      </c>
      <c r="E41" s="223"/>
      <c r="F41" s="205"/>
      <c r="G41" s="201">
        <f t="shared" si="0"/>
        <v>0</v>
      </c>
      <c r="H41" s="201">
        <f>IF(E41="Ikke relevant",0,4)</f>
        <v>4</v>
      </c>
      <c r="I41" s="207"/>
      <c r="J41" s="207" t="s">
        <v>136</v>
      </c>
    </row>
    <row r="42" spans="1:10" s="12" customFormat="1" ht="10.199999999999999">
      <c r="A42" s="208">
        <v>5</v>
      </c>
      <c r="B42" s="169" t="s">
        <v>361</v>
      </c>
      <c r="C42" s="169" t="s">
        <v>361</v>
      </c>
      <c r="D42" s="170" t="s">
        <v>55</v>
      </c>
      <c r="E42" s="190" t="s">
        <v>56</v>
      </c>
      <c r="F42" s="208" t="s">
        <v>57</v>
      </c>
      <c r="G42" s="203">
        <f>SUM(G52:G55)</f>
        <v>0</v>
      </c>
      <c r="H42" s="203">
        <f>SUM(H52:H55)</f>
        <v>9</v>
      </c>
      <c r="I42" s="204">
        <f>G42/H42</f>
        <v>0</v>
      </c>
      <c r="J42" s="170" t="s">
        <v>140</v>
      </c>
    </row>
    <row r="43" spans="1:10" ht="10.199999999999999">
      <c r="A43" s="228" t="s">
        <v>172</v>
      </c>
      <c r="B43" s="172" t="s">
        <v>276</v>
      </c>
      <c r="C43" s="172" t="s">
        <v>274</v>
      </c>
      <c r="D43" s="184" t="s">
        <v>58</v>
      </c>
      <c r="E43" s="223"/>
      <c r="F43" s="205"/>
      <c r="G43" s="206"/>
      <c r="H43" s="206"/>
      <c r="I43" s="207"/>
      <c r="J43" s="207" t="s">
        <v>141</v>
      </c>
    </row>
    <row r="44" spans="1:10" ht="10.199999999999999">
      <c r="A44" s="228" t="s">
        <v>173</v>
      </c>
      <c r="B44" s="172" t="s">
        <v>277</v>
      </c>
      <c r="C44" s="172" t="s">
        <v>275</v>
      </c>
      <c r="D44" s="183" t="str">
        <f>$D$43</f>
        <v>Obligatorisk</v>
      </c>
      <c r="E44" s="223"/>
      <c r="F44" s="205"/>
      <c r="G44" s="206"/>
      <c r="H44" s="206"/>
      <c r="I44" s="207"/>
      <c r="J44" s="207" t="s">
        <v>141</v>
      </c>
    </row>
    <row r="45" spans="1:10" ht="10.199999999999999">
      <c r="A45" s="228" t="s">
        <v>174</v>
      </c>
      <c r="B45" s="172" t="s">
        <v>277</v>
      </c>
      <c r="C45" s="172" t="s">
        <v>598</v>
      </c>
      <c r="D45" s="184" t="str">
        <f>$D$43</f>
        <v>Obligatorisk</v>
      </c>
      <c r="E45" s="223"/>
      <c r="F45" s="205"/>
      <c r="G45" s="206"/>
      <c r="H45" s="206"/>
      <c r="I45" s="207"/>
      <c r="J45" s="207" t="s">
        <v>141</v>
      </c>
    </row>
    <row r="46" spans="1:10" ht="10.199999999999999">
      <c r="A46" s="228" t="s">
        <v>594</v>
      </c>
      <c r="B46" s="172" t="s">
        <v>278</v>
      </c>
      <c r="C46" s="172" t="s">
        <v>599</v>
      </c>
      <c r="D46" s="183" t="str">
        <f>$D$43</f>
        <v>Obligatorisk</v>
      </c>
      <c r="E46" s="223"/>
      <c r="F46" s="205"/>
      <c r="G46" s="206"/>
      <c r="H46" s="206"/>
      <c r="I46" s="207"/>
      <c r="J46" s="207" t="s">
        <v>141</v>
      </c>
    </row>
    <row r="47" spans="1:10" ht="10.199999999999999">
      <c r="A47" s="228" t="s">
        <v>223</v>
      </c>
      <c r="B47" s="172" t="s">
        <v>595</v>
      </c>
      <c r="C47" s="172" t="s">
        <v>600</v>
      </c>
      <c r="D47" s="184" t="s">
        <v>58</v>
      </c>
      <c r="E47" s="223"/>
      <c r="F47" s="205"/>
      <c r="G47" s="206"/>
      <c r="H47" s="206"/>
      <c r="I47" s="207"/>
      <c r="J47" s="207" t="s">
        <v>141</v>
      </c>
    </row>
    <row r="48" spans="1:10" ht="30.6">
      <c r="A48" s="228" t="s">
        <v>224</v>
      </c>
      <c r="B48" s="172" t="s">
        <v>279</v>
      </c>
      <c r="C48" s="172" t="s">
        <v>601</v>
      </c>
      <c r="D48" s="183" t="str">
        <f>$D$43</f>
        <v>Obligatorisk</v>
      </c>
      <c r="E48" s="223"/>
      <c r="F48" s="205"/>
      <c r="G48" s="206"/>
      <c r="H48" s="206"/>
      <c r="I48" s="207"/>
      <c r="J48" s="207" t="s">
        <v>141</v>
      </c>
    </row>
    <row r="49" spans="1:10" ht="30.6">
      <c r="A49" s="228" t="s">
        <v>225</v>
      </c>
      <c r="B49" s="172" t="s">
        <v>596</v>
      </c>
      <c r="C49" s="172" t="s">
        <v>602</v>
      </c>
      <c r="D49" s="172" t="s">
        <v>58</v>
      </c>
      <c r="E49" s="223"/>
      <c r="F49" s="205"/>
      <c r="G49" s="206"/>
      <c r="H49" s="206"/>
      <c r="I49" s="207"/>
      <c r="J49" s="207"/>
    </row>
    <row r="50" spans="1:10" ht="10.199999999999999">
      <c r="A50" s="228" t="s">
        <v>226</v>
      </c>
      <c r="B50" s="172" t="s">
        <v>597</v>
      </c>
      <c r="C50" s="172" t="s">
        <v>603</v>
      </c>
      <c r="D50" s="184" t="s">
        <v>58</v>
      </c>
      <c r="E50" s="223"/>
      <c r="F50" s="205"/>
      <c r="G50" s="206"/>
      <c r="H50" s="206"/>
      <c r="I50" s="207"/>
      <c r="J50" s="207" t="s">
        <v>141</v>
      </c>
    </row>
    <row r="51" spans="1:10" ht="11.1" customHeight="1">
      <c r="A51" s="210">
        <v>5</v>
      </c>
      <c r="B51" s="67" t="s">
        <v>230</v>
      </c>
      <c r="C51" s="67" t="s">
        <v>230</v>
      </c>
      <c r="D51" s="68" t="s">
        <v>55</v>
      </c>
      <c r="E51" s="191" t="str">
        <f>$E$42</f>
        <v>Ja/nej</v>
      </c>
      <c r="F51" s="211" t="str">
        <f>$F$42</f>
        <v>Evt. kommentarer</v>
      </c>
      <c r="G51" s="199"/>
      <c r="H51" s="199"/>
      <c r="I51" s="58"/>
      <c r="J51" s="58" t="s">
        <v>140</v>
      </c>
    </row>
    <row r="52" spans="1:10" ht="10.199999999999999">
      <c r="A52" s="229" t="s">
        <v>175</v>
      </c>
      <c r="B52" s="55" t="s">
        <v>280</v>
      </c>
      <c r="C52" s="55" t="s">
        <v>330</v>
      </c>
      <c r="D52" s="182" t="s">
        <v>327</v>
      </c>
      <c r="E52" s="223"/>
      <c r="F52" s="205"/>
      <c r="G52" s="201">
        <f>IF(E52="Ja",H52,0)</f>
        <v>0</v>
      </c>
      <c r="H52" s="201">
        <f>IF(E52="Ikke relevant",0,2)</f>
        <v>2</v>
      </c>
      <c r="I52" s="207"/>
      <c r="J52" s="207" t="s">
        <v>136</v>
      </c>
    </row>
    <row r="53" spans="1:10" ht="20.399999999999999">
      <c r="A53" s="229" t="s">
        <v>176</v>
      </c>
      <c r="B53" s="55" t="s">
        <v>277</v>
      </c>
      <c r="C53" s="55" t="s">
        <v>331</v>
      </c>
      <c r="D53" s="182" t="s">
        <v>325</v>
      </c>
      <c r="E53" s="223"/>
      <c r="F53" s="205"/>
      <c r="G53" s="201">
        <f>IF(E53="Ja",H53,0)</f>
        <v>0</v>
      </c>
      <c r="H53" s="201">
        <f>IF(E53="Ikke relevant",0,3)</f>
        <v>3</v>
      </c>
      <c r="I53" s="207"/>
      <c r="J53" s="207" t="s">
        <v>136</v>
      </c>
    </row>
    <row r="54" spans="1:10" ht="20.399999999999999">
      <c r="A54" s="229" t="s">
        <v>142</v>
      </c>
      <c r="B54" s="55" t="s">
        <v>281</v>
      </c>
      <c r="C54" s="55" t="s">
        <v>332</v>
      </c>
      <c r="D54" s="182" t="s">
        <v>327</v>
      </c>
      <c r="E54" s="223"/>
      <c r="F54" s="205"/>
      <c r="G54" s="201">
        <f>IF(E54="Ja",H54,0)</f>
        <v>0</v>
      </c>
      <c r="H54" s="201">
        <f t="shared" ref="H54:H55" si="2">IF(E54="Ikke relevant",0,2)</f>
        <v>2</v>
      </c>
      <c r="I54" s="207"/>
      <c r="J54" s="207" t="s">
        <v>136</v>
      </c>
    </row>
    <row r="55" spans="1:10" ht="10.199999999999999">
      <c r="A55" s="229" t="s">
        <v>143</v>
      </c>
      <c r="B55" s="55" t="s">
        <v>282</v>
      </c>
      <c r="C55" s="55" t="s">
        <v>604</v>
      </c>
      <c r="D55" s="182" t="s">
        <v>327</v>
      </c>
      <c r="E55" s="223"/>
      <c r="F55" s="205"/>
      <c r="G55" s="201">
        <f>IF(E55="Ja",H55,0)</f>
        <v>0</v>
      </c>
      <c r="H55" s="201">
        <f t="shared" si="2"/>
        <v>2</v>
      </c>
      <c r="I55" s="207"/>
      <c r="J55" s="207" t="s">
        <v>136</v>
      </c>
    </row>
    <row r="56" spans="1:10" s="12" customFormat="1" ht="10.199999999999999">
      <c r="A56" s="208">
        <v>6</v>
      </c>
      <c r="B56" s="169" t="s">
        <v>62</v>
      </c>
      <c r="C56" s="169" t="s">
        <v>62</v>
      </c>
      <c r="D56" s="170" t="s">
        <v>55</v>
      </c>
      <c r="E56" s="190" t="s">
        <v>56</v>
      </c>
      <c r="F56" s="208" t="s">
        <v>57</v>
      </c>
      <c r="G56" s="203">
        <f>SUM(G66:G71)</f>
        <v>0</v>
      </c>
      <c r="H56" s="203">
        <f>SUM(H66:H71)</f>
        <v>22</v>
      </c>
      <c r="I56" s="204">
        <f>G56/H56</f>
        <v>0</v>
      </c>
      <c r="J56" s="170" t="s">
        <v>140</v>
      </c>
    </row>
    <row r="57" spans="1:10" ht="10.199999999999999">
      <c r="A57" s="229" t="s">
        <v>144</v>
      </c>
      <c r="B57" s="55" t="s">
        <v>609</v>
      </c>
      <c r="C57" s="55" t="s">
        <v>615</v>
      </c>
      <c r="D57" s="185" t="s">
        <v>58</v>
      </c>
      <c r="E57" s="223"/>
      <c r="F57" s="205"/>
      <c r="G57" s="206"/>
      <c r="H57" s="206"/>
      <c r="I57" s="207"/>
      <c r="J57" s="207" t="s">
        <v>141</v>
      </c>
    </row>
    <row r="58" spans="1:10" ht="10.199999999999999">
      <c r="A58" s="229" t="s">
        <v>227</v>
      </c>
      <c r="B58" s="55" t="s">
        <v>610</v>
      </c>
      <c r="C58" s="54" t="s">
        <v>616</v>
      </c>
      <c r="D58" s="185" t="s">
        <v>58</v>
      </c>
      <c r="E58" s="223"/>
      <c r="F58" s="205"/>
      <c r="G58" s="206"/>
      <c r="H58" s="206"/>
      <c r="I58" s="207"/>
      <c r="J58" s="207" t="s">
        <v>141</v>
      </c>
    </row>
    <row r="59" spans="1:10" ht="10.199999999999999">
      <c r="A59" s="229" t="s">
        <v>605</v>
      </c>
      <c r="B59" s="55" t="s">
        <v>283</v>
      </c>
      <c r="C59" s="55" t="s">
        <v>617</v>
      </c>
      <c r="D59" s="185" t="s">
        <v>58</v>
      </c>
      <c r="E59" s="223"/>
      <c r="F59" s="205"/>
      <c r="G59" s="206"/>
      <c r="H59" s="206"/>
      <c r="I59" s="207"/>
      <c r="J59" s="207" t="s">
        <v>141</v>
      </c>
    </row>
    <row r="60" spans="1:10" ht="40.799999999999997">
      <c r="A60" s="229" t="s">
        <v>606</v>
      </c>
      <c r="B60" s="55" t="s">
        <v>284</v>
      </c>
      <c r="C60" s="55" t="s">
        <v>618</v>
      </c>
      <c r="D60" s="186" t="s">
        <v>58</v>
      </c>
      <c r="E60" s="223"/>
      <c r="F60" s="205"/>
      <c r="G60" s="206"/>
      <c r="H60" s="206"/>
      <c r="I60" s="207"/>
      <c r="J60" s="207" t="s">
        <v>141</v>
      </c>
    </row>
    <row r="61" spans="1:10" ht="20.399999999999999">
      <c r="A61" s="229" t="s">
        <v>228</v>
      </c>
      <c r="B61" s="55" t="s">
        <v>611</v>
      </c>
      <c r="C61" s="55" t="s">
        <v>619</v>
      </c>
      <c r="D61" s="185" t="s">
        <v>58</v>
      </c>
      <c r="E61" s="223"/>
      <c r="F61" s="205"/>
      <c r="G61" s="206"/>
      <c r="H61" s="206"/>
      <c r="I61" s="207"/>
      <c r="J61" s="207" t="s">
        <v>141</v>
      </c>
    </row>
    <row r="62" spans="1:10" ht="20.399999999999999">
      <c r="A62" s="229" t="s">
        <v>607</v>
      </c>
      <c r="B62" s="55" t="s">
        <v>612</v>
      </c>
      <c r="C62" s="55" t="s">
        <v>620</v>
      </c>
      <c r="D62" s="185" t="s">
        <v>58</v>
      </c>
      <c r="E62" s="223"/>
      <c r="F62" s="205"/>
      <c r="G62" s="206"/>
      <c r="H62" s="206"/>
      <c r="I62" s="207"/>
      <c r="J62" s="207" t="s">
        <v>141</v>
      </c>
    </row>
    <row r="63" spans="1:10" ht="10.199999999999999">
      <c r="A63" s="229" t="s">
        <v>229</v>
      </c>
      <c r="B63" s="55" t="s">
        <v>613</v>
      </c>
      <c r="C63" s="55" t="s">
        <v>621</v>
      </c>
      <c r="D63" s="185" t="s">
        <v>58</v>
      </c>
      <c r="E63" s="223"/>
      <c r="F63" s="205"/>
      <c r="G63" s="206"/>
      <c r="H63" s="206"/>
      <c r="I63" s="207"/>
      <c r="J63" s="207" t="s">
        <v>141</v>
      </c>
    </row>
    <row r="64" spans="1:10" ht="20.399999999999999">
      <c r="A64" s="229" t="s">
        <v>608</v>
      </c>
      <c r="B64" s="55" t="s">
        <v>614</v>
      </c>
      <c r="C64" s="55" t="s">
        <v>622</v>
      </c>
      <c r="D64" s="185" t="s">
        <v>58</v>
      </c>
      <c r="E64" s="223"/>
      <c r="F64" s="205"/>
      <c r="G64" s="206"/>
      <c r="H64" s="206"/>
      <c r="I64" s="207"/>
      <c r="J64" s="207" t="s">
        <v>141</v>
      </c>
    </row>
    <row r="65" spans="1:10" ht="10.199999999999999">
      <c r="A65" s="227">
        <v>6</v>
      </c>
      <c r="B65" s="64" t="s">
        <v>230</v>
      </c>
      <c r="C65" s="64" t="s">
        <v>230</v>
      </c>
      <c r="D65" s="64" t="str">
        <f>$D$56</f>
        <v>Type</v>
      </c>
      <c r="E65" s="191" t="str">
        <f>$E$56</f>
        <v>Ja/nej</v>
      </c>
      <c r="F65" s="210" t="str">
        <f>$F$56</f>
        <v>Evt. kommentarer</v>
      </c>
      <c r="G65" s="199"/>
      <c r="H65" s="199"/>
      <c r="I65" s="58"/>
      <c r="J65" s="58" t="s">
        <v>140</v>
      </c>
    </row>
    <row r="66" spans="1:10" ht="10.199999999999999">
      <c r="A66" s="229" t="s">
        <v>177</v>
      </c>
      <c r="B66" s="55" t="s">
        <v>337</v>
      </c>
      <c r="C66" s="55" t="s">
        <v>336</v>
      </c>
      <c r="D66" s="182" t="s">
        <v>324</v>
      </c>
      <c r="E66" s="223"/>
      <c r="F66" s="205"/>
      <c r="G66" s="201">
        <f t="shared" ref="G66:G71" si="3">IF(E66="Ja",H66,0)</f>
        <v>0</v>
      </c>
      <c r="H66" s="201">
        <f t="shared" ref="H66:H67" si="4">IF(E66="Ikke relevant",0,5)</f>
        <v>5</v>
      </c>
      <c r="I66" s="207"/>
      <c r="J66" s="207" t="s">
        <v>136</v>
      </c>
    </row>
    <row r="67" spans="1:10" ht="10.199999999999999">
      <c r="A67" s="229" t="s">
        <v>178</v>
      </c>
      <c r="B67" s="55" t="s">
        <v>338</v>
      </c>
      <c r="C67" s="55" t="s">
        <v>335</v>
      </c>
      <c r="D67" s="182" t="s">
        <v>324</v>
      </c>
      <c r="E67" s="223"/>
      <c r="F67" s="205"/>
      <c r="G67" s="201">
        <f t="shared" si="3"/>
        <v>0</v>
      </c>
      <c r="H67" s="201">
        <f t="shared" si="4"/>
        <v>5</v>
      </c>
      <c r="I67" s="207"/>
      <c r="J67" s="207" t="s">
        <v>136</v>
      </c>
    </row>
    <row r="68" spans="1:10" ht="10.199999999999999">
      <c r="A68" s="229" t="s">
        <v>179</v>
      </c>
      <c r="B68" s="55" t="s">
        <v>339</v>
      </c>
      <c r="C68" s="55" t="s">
        <v>334</v>
      </c>
      <c r="D68" s="182" t="s">
        <v>327</v>
      </c>
      <c r="E68" s="223"/>
      <c r="F68" s="205"/>
      <c r="G68" s="201">
        <f t="shared" si="3"/>
        <v>0</v>
      </c>
      <c r="H68" s="201">
        <f>IF(E68="Ikke relevant",0,2)</f>
        <v>2</v>
      </c>
      <c r="I68" s="207"/>
      <c r="J68" s="207" t="s">
        <v>136</v>
      </c>
    </row>
    <row r="69" spans="1:10" ht="10.199999999999999">
      <c r="A69" s="229" t="s">
        <v>626</v>
      </c>
      <c r="B69" s="55" t="s">
        <v>340</v>
      </c>
      <c r="C69" s="55" t="s">
        <v>623</v>
      </c>
      <c r="D69" s="182" t="s">
        <v>326</v>
      </c>
      <c r="E69" s="223"/>
      <c r="F69" s="205"/>
      <c r="G69" s="201">
        <f t="shared" si="3"/>
        <v>0</v>
      </c>
      <c r="H69" s="201">
        <f>IF(E69="Ikke relevant",0,4)</f>
        <v>4</v>
      </c>
      <c r="I69" s="207"/>
      <c r="J69" s="207" t="s">
        <v>136</v>
      </c>
    </row>
    <row r="70" spans="1:10" ht="10.199999999999999">
      <c r="A70" s="229" t="s">
        <v>627</v>
      </c>
      <c r="B70" s="55" t="s">
        <v>341</v>
      </c>
      <c r="C70" s="55" t="s">
        <v>333</v>
      </c>
      <c r="D70" s="182" t="s">
        <v>325</v>
      </c>
      <c r="E70" s="223"/>
      <c r="F70" s="205"/>
      <c r="G70" s="201">
        <f t="shared" si="3"/>
        <v>0</v>
      </c>
      <c r="H70" s="201">
        <f t="shared" ref="H70:H71" si="5">IF(E70="Ikke relevant",0,3)</f>
        <v>3</v>
      </c>
      <c r="I70" s="207"/>
      <c r="J70" s="207" t="s">
        <v>136</v>
      </c>
    </row>
    <row r="71" spans="1:10" ht="10.199999999999999">
      <c r="A71" s="229" t="s">
        <v>628</v>
      </c>
      <c r="B71" s="55" t="s">
        <v>624</v>
      </c>
      <c r="C71" s="55" t="s">
        <v>625</v>
      </c>
      <c r="D71" s="182" t="s">
        <v>325</v>
      </c>
      <c r="E71" s="223"/>
      <c r="F71" s="205"/>
      <c r="G71" s="201">
        <f t="shared" si="3"/>
        <v>0</v>
      </c>
      <c r="H71" s="201">
        <f t="shared" si="5"/>
        <v>3</v>
      </c>
      <c r="I71" s="207"/>
      <c r="J71" s="207" t="s">
        <v>136</v>
      </c>
    </row>
    <row r="72" spans="1:10" ht="10.199999999999999">
      <c r="A72" s="208">
        <v>7</v>
      </c>
      <c r="B72" s="169" t="s">
        <v>63</v>
      </c>
      <c r="C72" s="169" t="s">
        <v>63</v>
      </c>
      <c r="D72" s="170" t="s">
        <v>55</v>
      </c>
      <c r="E72" s="190" t="s">
        <v>56</v>
      </c>
      <c r="F72" s="208" t="s">
        <v>57</v>
      </c>
      <c r="G72" s="203">
        <f>SUM(G73:G95)</f>
        <v>0</v>
      </c>
      <c r="H72" s="203">
        <f>SUM(H73:H95)</f>
        <v>41</v>
      </c>
      <c r="I72" s="204">
        <f>G72/H72</f>
        <v>0</v>
      </c>
      <c r="J72" s="170" t="s">
        <v>140</v>
      </c>
    </row>
    <row r="73" spans="1:10" s="12" customFormat="1" ht="20.399999999999999">
      <c r="A73" s="224" t="s">
        <v>180</v>
      </c>
      <c r="B73" s="52" t="s">
        <v>632</v>
      </c>
      <c r="C73" s="52" t="s">
        <v>637</v>
      </c>
      <c r="D73" s="187" t="s">
        <v>58</v>
      </c>
      <c r="E73" s="223"/>
      <c r="F73" s="205"/>
      <c r="G73" s="206"/>
      <c r="H73" s="206"/>
      <c r="I73" s="207"/>
      <c r="J73" s="207" t="s">
        <v>141</v>
      </c>
    </row>
    <row r="74" spans="1:10" ht="20.399999999999999">
      <c r="A74" s="224" t="s">
        <v>231</v>
      </c>
      <c r="B74" s="52" t="s">
        <v>289</v>
      </c>
      <c r="C74" s="54" t="s">
        <v>285</v>
      </c>
      <c r="D74" s="187" t="str">
        <f>$D$73</f>
        <v>Obligatorisk</v>
      </c>
      <c r="E74" s="223"/>
      <c r="F74" s="205"/>
      <c r="G74" s="206"/>
      <c r="H74" s="206"/>
      <c r="I74" s="207"/>
      <c r="J74" s="207" t="s">
        <v>141</v>
      </c>
    </row>
    <row r="75" spans="1:10" ht="40.799999999999997">
      <c r="A75" s="224" t="s">
        <v>232</v>
      </c>
      <c r="B75" s="52" t="s">
        <v>288</v>
      </c>
      <c r="C75" s="52" t="s">
        <v>638</v>
      </c>
      <c r="D75" s="181" t="s">
        <v>58</v>
      </c>
      <c r="E75" s="223"/>
      <c r="F75" s="205"/>
      <c r="G75" s="206"/>
      <c r="H75" s="206"/>
      <c r="I75" s="207"/>
      <c r="J75" s="207" t="s">
        <v>141</v>
      </c>
    </row>
    <row r="76" spans="1:10" ht="20.399999999999999">
      <c r="A76" s="224" t="s">
        <v>233</v>
      </c>
      <c r="B76" s="52" t="s">
        <v>639</v>
      </c>
      <c r="C76" s="52" t="s">
        <v>640</v>
      </c>
      <c r="D76" s="181" t="str">
        <f>$D$73</f>
        <v>Obligatorisk</v>
      </c>
      <c r="E76" s="223"/>
      <c r="F76" s="205"/>
      <c r="G76" s="206"/>
      <c r="H76" s="206"/>
      <c r="I76" s="207"/>
      <c r="J76" s="207" t="s">
        <v>141</v>
      </c>
    </row>
    <row r="77" spans="1:10" ht="20.399999999999999">
      <c r="A77" s="224" t="s">
        <v>629</v>
      </c>
      <c r="B77" s="52" t="s">
        <v>287</v>
      </c>
      <c r="C77" s="52" t="s">
        <v>287</v>
      </c>
      <c r="D77" s="181" t="str">
        <f>$D$73</f>
        <v>Obligatorisk</v>
      </c>
      <c r="E77" s="223"/>
      <c r="F77" s="205"/>
      <c r="G77" s="206"/>
      <c r="H77" s="206"/>
      <c r="I77" s="207"/>
      <c r="J77" s="207" t="s">
        <v>141</v>
      </c>
    </row>
    <row r="78" spans="1:10" ht="10.199999999999999">
      <c r="A78" s="224" t="s">
        <v>181</v>
      </c>
      <c r="B78" s="52" t="s">
        <v>291</v>
      </c>
      <c r="C78" s="52" t="s">
        <v>641</v>
      </c>
      <c r="D78" s="181" t="s">
        <v>58</v>
      </c>
      <c r="E78" s="223"/>
      <c r="F78" s="205"/>
      <c r="G78" s="206"/>
      <c r="H78" s="206"/>
      <c r="I78" s="207"/>
      <c r="J78" s="207" t="s">
        <v>141</v>
      </c>
    </row>
    <row r="79" spans="1:10" ht="10.199999999999999">
      <c r="A79" s="224" t="s">
        <v>234</v>
      </c>
      <c r="B79" s="52" t="s">
        <v>633</v>
      </c>
      <c r="C79" s="54" t="s">
        <v>642</v>
      </c>
      <c r="D79" s="181" t="s">
        <v>58</v>
      </c>
      <c r="E79" s="223"/>
      <c r="F79" s="205"/>
      <c r="G79" s="206"/>
      <c r="H79" s="206"/>
      <c r="I79" s="207"/>
      <c r="J79" s="207" t="s">
        <v>141</v>
      </c>
    </row>
    <row r="80" spans="1:10" ht="10.199999999999999">
      <c r="A80" s="224" t="s">
        <v>235</v>
      </c>
      <c r="B80" s="52" t="s">
        <v>634</v>
      </c>
      <c r="C80" s="54" t="s">
        <v>643</v>
      </c>
      <c r="D80" s="53" t="s">
        <v>58</v>
      </c>
      <c r="E80" s="223"/>
      <c r="F80" s="205"/>
      <c r="G80" s="206"/>
      <c r="H80" s="206"/>
      <c r="I80" s="207"/>
      <c r="J80" s="207"/>
    </row>
    <row r="81" spans="1:10" ht="20.399999999999999">
      <c r="A81" s="224" t="s">
        <v>631</v>
      </c>
      <c r="B81" s="52" t="s">
        <v>635</v>
      </c>
      <c r="C81" s="54" t="s">
        <v>644</v>
      </c>
      <c r="D81" s="53" t="s">
        <v>58</v>
      </c>
      <c r="E81" s="223"/>
      <c r="F81" s="205"/>
      <c r="G81" s="206"/>
      <c r="H81" s="206"/>
      <c r="I81" s="207"/>
      <c r="J81" s="207"/>
    </row>
    <row r="82" spans="1:10" ht="20.399999999999999">
      <c r="A82" s="224" t="s">
        <v>630</v>
      </c>
      <c r="B82" s="52" t="s">
        <v>290</v>
      </c>
      <c r="C82" s="52" t="s">
        <v>645</v>
      </c>
      <c r="D82" s="181" t="str">
        <f>$D$73</f>
        <v>Obligatorisk</v>
      </c>
      <c r="E82" s="223"/>
      <c r="F82" s="205"/>
      <c r="G82" s="206"/>
      <c r="H82" s="206"/>
      <c r="I82" s="207"/>
      <c r="J82" s="207" t="s">
        <v>141</v>
      </c>
    </row>
    <row r="83" spans="1:10" ht="20.399999999999999">
      <c r="A83" s="224" t="s">
        <v>236</v>
      </c>
      <c r="B83" s="52" t="s">
        <v>636</v>
      </c>
      <c r="C83" s="52" t="s">
        <v>646</v>
      </c>
      <c r="D83" s="53" t="str">
        <f>$D$73</f>
        <v>Obligatorisk</v>
      </c>
      <c r="E83" s="223"/>
      <c r="F83" s="205"/>
      <c r="G83" s="206"/>
      <c r="H83" s="206"/>
      <c r="I83" s="207"/>
      <c r="J83" s="207"/>
    </row>
    <row r="84" spans="1:10" ht="10.199999999999999">
      <c r="A84" s="227">
        <v>7</v>
      </c>
      <c r="B84" s="64" t="s">
        <v>214</v>
      </c>
      <c r="C84" s="64" t="s">
        <v>63</v>
      </c>
      <c r="D84" s="64" t="s">
        <v>55</v>
      </c>
      <c r="E84" s="192" t="s">
        <v>56</v>
      </c>
      <c r="F84" s="210" t="s">
        <v>57</v>
      </c>
      <c r="G84" s="199"/>
      <c r="H84" s="199"/>
      <c r="I84" s="58"/>
      <c r="J84" s="58" t="s">
        <v>140</v>
      </c>
    </row>
    <row r="85" spans="1:10" ht="10.199999999999999">
      <c r="A85" s="224" t="s">
        <v>182</v>
      </c>
      <c r="B85" s="52" t="s">
        <v>294</v>
      </c>
      <c r="C85" s="52" t="s">
        <v>346</v>
      </c>
      <c r="D85" s="182" t="s">
        <v>325</v>
      </c>
      <c r="E85" s="223"/>
      <c r="F85" s="205"/>
      <c r="G85" s="201">
        <f t="shared" ref="G85:G95" si="6">IF(E85="Ja",H85,0)</f>
        <v>0</v>
      </c>
      <c r="H85" s="201">
        <f>IF(E85="Ikke relevant",0,5)</f>
        <v>5</v>
      </c>
      <c r="I85" s="207"/>
      <c r="J85" s="207" t="s">
        <v>136</v>
      </c>
    </row>
    <row r="86" spans="1:10" ht="10.199999999999999">
      <c r="A86" s="225" t="s">
        <v>183</v>
      </c>
      <c r="B86" s="61" t="s">
        <v>293</v>
      </c>
      <c r="C86" s="61" t="s">
        <v>651</v>
      </c>
      <c r="D86" s="182" t="s">
        <v>325</v>
      </c>
      <c r="E86" s="223"/>
      <c r="F86" s="205"/>
      <c r="G86" s="201">
        <f t="shared" si="6"/>
        <v>0</v>
      </c>
      <c r="H86" s="201">
        <f>IF(E86="Ikke relevant",0,3)</f>
        <v>3</v>
      </c>
      <c r="I86" s="207"/>
      <c r="J86" s="207" t="s">
        <v>136</v>
      </c>
    </row>
    <row r="87" spans="1:10" ht="10.199999999999999">
      <c r="A87" s="224" t="s">
        <v>145</v>
      </c>
      <c r="B87" s="52" t="s">
        <v>292</v>
      </c>
      <c r="C87" s="52" t="s">
        <v>292</v>
      </c>
      <c r="D87" s="182" t="s">
        <v>327</v>
      </c>
      <c r="E87" s="223"/>
      <c r="F87" s="205"/>
      <c r="G87" s="201">
        <f t="shared" si="6"/>
        <v>0</v>
      </c>
      <c r="H87" s="201">
        <f>IF(E87="Ikke relevant",0,2)</f>
        <v>2</v>
      </c>
      <c r="I87" s="207"/>
      <c r="J87" s="207" t="s">
        <v>136</v>
      </c>
    </row>
    <row r="88" spans="1:10" ht="10.199999999999999">
      <c r="A88" s="224" t="s">
        <v>146</v>
      </c>
      <c r="B88" s="52" t="s">
        <v>295</v>
      </c>
      <c r="C88" s="52" t="s">
        <v>295</v>
      </c>
      <c r="D88" s="182" t="s">
        <v>325</v>
      </c>
      <c r="E88" s="223"/>
      <c r="F88" s="205"/>
      <c r="G88" s="201">
        <f t="shared" si="6"/>
        <v>0</v>
      </c>
      <c r="H88" s="201">
        <f>IF(E88="Ikke relevant",0,3)</f>
        <v>3</v>
      </c>
      <c r="I88" s="207"/>
      <c r="J88" s="207" t="s">
        <v>136</v>
      </c>
    </row>
    <row r="89" spans="1:10" ht="10.199999999999999">
      <c r="A89" s="224" t="s">
        <v>147</v>
      </c>
      <c r="B89" s="52" t="s">
        <v>299</v>
      </c>
      <c r="C89" s="52" t="s">
        <v>345</v>
      </c>
      <c r="D89" s="182" t="s">
        <v>324</v>
      </c>
      <c r="E89" s="223"/>
      <c r="F89" s="205"/>
      <c r="G89" s="201">
        <f t="shared" si="6"/>
        <v>0</v>
      </c>
      <c r="H89" s="201">
        <f>IF(E89="Ikke relevant",0,5)</f>
        <v>5</v>
      </c>
      <c r="I89" s="207"/>
      <c r="J89" s="207" t="s">
        <v>136</v>
      </c>
    </row>
    <row r="90" spans="1:10" ht="19.5" customHeight="1">
      <c r="A90" s="224" t="s">
        <v>148</v>
      </c>
      <c r="B90" s="52" t="s">
        <v>296</v>
      </c>
      <c r="C90" s="52" t="s">
        <v>652</v>
      </c>
      <c r="D90" s="182" t="s">
        <v>325</v>
      </c>
      <c r="E90" s="223"/>
      <c r="F90" s="205"/>
      <c r="G90" s="201">
        <f t="shared" si="6"/>
        <v>0</v>
      </c>
      <c r="H90" s="201">
        <f>IF(E90="Ikke relevant",0,3)</f>
        <v>3</v>
      </c>
      <c r="I90" s="207"/>
      <c r="J90" s="207" t="s">
        <v>136</v>
      </c>
    </row>
    <row r="91" spans="1:10" ht="10.199999999999999">
      <c r="A91" s="224" t="s">
        <v>237</v>
      </c>
      <c r="B91" s="52" t="s">
        <v>297</v>
      </c>
      <c r="C91" s="52" t="s">
        <v>344</v>
      </c>
      <c r="D91" s="182" t="s">
        <v>326</v>
      </c>
      <c r="E91" s="223"/>
      <c r="F91" s="205"/>
      <c r="G91" s="201">
        <f t="shared" si="6"/>
        <v>0</v>
      </c>
      <c r="H91" s="201">
        <f>IF(E91="Ikke relevant",0,4)</f>
        <v>4</v>
      </c>
      <c r="I91" s="207"/>
      <c r="J91" s="207" t="s">
        <v>136</v>
      </c>
    </row>
    <row r="92" spans="1:10" ht="10.199999999999999">
      <c r="A92" s="224" t="s">
        <v>238</v>
      </c>
      <c r="B92" s="52" t="s">
        <v>298</v>
      </c>
      <c r="C92" s="52" t="s">
        <v>343</v>
      </c>
      <c r="D92" s="182" t="s">
        <v>324</v>
      </c>
      <c r="E92" s="223"/>
      <c r="F92" s="205"/>
      <c r="G92" s="201">
        <f t="shared" si="6"/>
        <v>0</v>
      </c>
      <c r="H92" s="201">
        <f t="shared" ref="H92:H93" si="7">IF(E92="Ikke relevant",0,5)</f>
        <v>5</v>
      </c>
      <c r="I92" s="207"/>
      <c r="J92" s="207" t="s">
        <v>136</v>
      </c>
    </row>
    <row r="93" spans="1:10" ht="10.199999999999999">
      <c r="A93" s="224" t="s">
        <v>239</v>
      </c>
      <c r="B93" s="52" t="s">
        <v>648</v>
      </c>
      <c r="C93" s="52" t="s">
        <v>653</v>
      </c>
      <c r="D93" s="182" t="s">
        <v>324</v>
      </c>
      <c r="E93" s="223"/>
      <c r="F93" s="205"/>
      <c r="G93" s="201">
        <f t="shared" si="6"/>
        <v>0</v>
      </c>
      <c r="H93" s="201">
        <f t="shared" si="7"/>
        <v>5</v>
      </c>
      <c r="I93" s="207"/>
      <c r="J93" s="207" t="s">
        <v>136</v>
      </c>
    </row>
    <row r="94" spans="1:10" ht="10.199999999999999">
      <c r="A94" s="225" t="s">
        <v>647</v>
      </c>
      <c r="B94" s="52" t="s">
        <v>649</v>
      </c>
      <c r="C94" s="52" t="s">
        <v>649</v>
      </c>
      <c r="D94" s="182" t="s">
        <v>327</v>
      </c>
      <c r="E94" s="223"/>
      <c r="F94" s="205"/>
      <c r="G94" s="201">
        <f t="shared" si="6"/>
        <v>0</v>
      </c>
      <c r="H94" s="201">
        <f>IF(E94="Ikke relevant",0,2)</f>
        <v>2</v>
      </c>
      <c r="I94" s="207"/>
      <c r="J94" s="207" t="s">
        <v>136</v>
      </c>
    </row>
    <row r="95" spans="1:10" ht="10.199999999999999">
      <c r="A95" s="224" t="s">
        <v>149</v>
      </c>
      <c r="B95" s="52" t="s">
        <v>650</v>
      </c>
      <c r="C95" s="52" t="s">
        <v>342</v>
      </c>
      <c r="D95" s="182" t="s">
        <v>326</v>
      </c>
      <c r="E95" s="223"/>
      <c r="F95" s="205"/>
      <c r="G95" s="201">
        <f t="shared" si="6"/>
        <v>0</v>
      </c>
      <c r="H95" s="201">
        <f>IF(E95="Ikke relevant",0,4)</f>
        <v>4</v>
      </c>
      <c r="I95" s="207"/>
      <c r="J95" s="207" t="s">
        <v>136</v>
      </c>
    </row>
    <row r="96" spans="1:10" ht="10.199999999999999">
      <c r="A96" s="208">
        <v>8</v>
      </c>
      <c r="B96" s="169" t="s">
        <v>64</v>
      </c>
      <c r="C96" s="169" t="s">
        <v>64</v>
      </c>
      <c r="D96" s="170" t="s">
        <v>55</v>
      </c>
      <c r="E96" s="190" t="s">
        <v>56</v>
      </c>
      <c r="F96" s="208" t="s">
        <v>57</v>
      </c>
      <c r="G96" s="203">
        <f>SUM(G102:G108)</f>
        <v>0</v>
      </c>
      <c r="H96" s="203">
        <f>SUM(H102:H108)</f>
        <v>25</v>
      </c>
      <c r="I96" s="204">
        <f>G96/H96</f>
        <v>0</v>
      </c>
      <c r="J96" s="170" t="s">
        <v>140</v>
      </c>
    </row>
    <row r="97" spans="1:10" ht="10.199999999999999">
      <c r="A97" s="224" t="s">
        <v>184</v>
      </c>
      <c r="B97" s="52" t="s">
        <v>347</v>
      </c>
      <c r="C97" s="52" t="s">
        <v>300</v>
      </c>
      <c r="D97" s="181" t="s">
        <v>58</v>
      </c>
      <c r="E97" s="223"/>
      <c r="F97" s="205"/>
      <c r="G97" s="206"/>
      <c r="H97" s="206"/>
      <c r="I97" s="207"/>
      <c r="J97" s="207" t="s">
        <v>141</v>
      </c>
    </row>
    <row r="98" spans="1:10" s="12" customFormat="1" ht="20.399999999999999">
      <c r="A98" s="224" t="s">
        <v>150</v>
      </c>
      <c r="B98" s="52" t="s">
        <v>655</v>
      </c>
      <c r="C98" s="52" t="s">
        <v>657</v>
      </c>
      <c r="D98" s="181" t="s">
        <v>58</v>
      </c>
      <c r="E98" s="223"/>
      <c r="F98" s="205"/>
      <c r="G98" s="206"/>
      <c r="H98" s="206"/>
      <c r="I98" s="207"/>
      <c r="J98" s="207" t="s">
        <v>141</v>
      </c>
    </row>
    <row r="99" spans="1:10" ht="10.199999999999999">
      <c r="A99" s="224" t="s">
        <v>185</v>
      </c>
      <c r="B99" s="52" t="s">
        <v>197</v>
      </c>
      <c r="C99" s="52" t="s">
        <v>658</v>
      </c>
      <c r="D99" s="187" t="s">
        <v>58</v>
      </c>
      <c r="E99" s="223"/>
      <c r="F99" s="205"/>
      <c r="G99" s="206"/>
      <c r="H99" s="206"/>
      <c r="I99" s="207"/>
      <c r="J99" s="207" t="s">
        <v>141</v>
      </c>
    </row>
    <row r="100" spans="1:10" ht="10.199999999999999">
      <c r="A100" s="224" t="s">
        <v>240</v>
      </c>
      <c r="B100" s="52" t="s">
        <v>656</v>
      </c>
      <c r="C100" s="52" t="s">
        <v>659</v>
      </c>
      <c r="D100" s="187" t="str">
        <f>$D$99</f>
        <v>Obligatorisk</v>
      </c>
      <c r="E100" s="223"/>
      <c r="F100" s="205"/>
      <c r="G100" s="206"/>
      <c r="H100" s="206"/>
      <c r="I100" s="207"/>
      <c r="J100" s="207" t="s">
        <v>141</v>
      </c>
    </row>
    <row r="101" spans="1:10" ht="10.199999999999999">
      <c r="A101" s="227">
        <v>8</v>
      </c>
      <c r="B101" s="64" t="s">
        <v>214</v>
      </c>
      <c r="C101" s="64" t="s">
        <v>230</v>
      </c>
      <c r="D101" s="64" t="s">
        <v>55</v>
      </c>
      <c r="E101" s="191" t="s">
        <v>56</v>
      </c>
      <c r="F101" s="210" t="s">
        <v>261</v>
      </c>
      <c r="G101" s="199"/>
      <c r="H101" s="199"/>
      <c r="I101" s="58"/>
      <c r="J101" s="58" t="s">
        <v>140</v>
      </c>
    </row>
    <row r="102" spans="1:10" ht="10.199999999999999">
      <c r="A102" s="224" t="s">
        <v>654</v>
      </c>
      <c r="B102" s="52" t="s">
        <v>660</v>
      </c>
      <c r="C102" s="52" t="s">
        <v>758</v>
      </c>
      <c r="D102" s="182" t="s">
        <v>325</v>
      </c>
      <c r="E102" s="223"/>
      <c r="F102" s="205"/>
      <c r="G102" s="201">
        <f t="shared" ref="G102:G108" si="8">IF(E102="Ja",H102,0)</f>
        <v>0</v>
      </c>
      <c r="H102" s="201">
        <f>IF(E102="Ikke relevant",0,3)</f>
        <v>3</v>
      </c>
      <c r="I102" s="207"/>
      <c r="J102" s="207" t="s">
        <v>136</v>
      </c>
    </row>
    <row r="103" spans="1:10" ht="20.399999999999999">
      <c r="A103" s="230" t="s">
        <v>196</v>
      </c>
      <c r="B103" s="54" t="s">
        <v>665</v>
      </c>
      <c r="C103" s="54" t="s">
        <v>751</v>
      </c>
      <c r="D103" s="182" t="s">
        <v>324</v>
      </c>
      <c r="E103" s="223"/>
      <c r="F103" s="205"/>
      <c r="G103" s="201">
        <f t="shared" si="8"/>
        <v>0</v>
      </c>
      <c r="H103" s="201">
        <f>IF(E103="Ikke relevant",0,5)</f>
        <v>5</v>
      </c>
      <c r="I103" s="207"/>
      <c r="J103" s="207" t="s">
        <v>136</v>
      </c>
    </row>
    <row r="104" spans="1:10" ht="20.399999999999999">
      <c r="A104" s="225" t="s">
        <v>198</v>
      </c>
      <c r="B104" s="61" t="s">
        <v>197</v>
      </c>
      <c r="C104" s="61" t="s">
        <v>749</v>
      </c>
      <c r="D104" s="182" t="s">
        <v>324</v>
      </c>
      <c r="E104" s="223"/>
      <c r="F104" s="205"/>
      <c r="G104" s="201">
        <f t="shared" si="8"/>
        <v>0</v>
      </c>
      <c r="H104" s="201">
        <f>IF(E104="Ikke relevant",0,5)</f>
        <v>5</v>
      </c>
      <c r="I104" s="207"/>
      <c r="J104" s="207" t="s">
        <v>136</v>
      </c>
    </row>
    <row r="105" spans="1:10" ht="20.399999999999999">
      <c r="A105" s="225" t="s">
        <v>199</v>
      </c>
      <c r="B105" s="61" t="s">
        <v>661</v>
      </c>
      <c r="C105" s="61" t="s">
        <v>757</v>
      </c>
      <c r="D105" s="182" t="s">
        <v>325</v>
      </c>
      <c r="E105" s="223"/>
      <c r="F105" s="205"/>
      <c r="G105" s="201">
        <f t="shared" si="8"/>
        <v>0</v>
      </c>
      <c r="H105" s="201">
        <f t="shared" ref="H105:H108" si="9">IF(E105="Ikke relevant",0,3)</f>
        <v>3</v>
      </c>
      <c r="I105" s="207"/>
      <c r="J105" s="207" t="s">
        <v>136</v>
      </c>
    </row>
    <row r="106" spans="1:10" ht="20.399999999999999">
      <c r="A106" s="225" t="s">
        <v>241</v>
      </c>
      <c r="B106" s="61" t="s">
        <v>662</v>
      </c>
      <c r="C106" s="61" t="s">
        <v>756</v>
      </c>
      <c r="D106" s="182" t="s">
        <v>325</v>
      </c>
      <c r="E106" s="223"/>
      <c r="F106" s="205"/>
      <c r="G106" s="201">
        <f t="shared" si="8"/>
        <v>0</v>
      </c>
      <c r="H106" s="201">
        <f t="shared" si="9"/>
        <v>3</v>
      </c>
      <c r="I106" s="207"/>
      <c r="J106" s="207" t="s">
        <v>136</v>
      </c>
    </row>
    <row r="107" spans="1:10" ht="10.199999999999999">
      <c r="A107" s="225" t="s">
        <v>242</v>
      </c>
      <c r="B107" s="61" t="s">
        <v>663</v>
      </c>
      <c r="C107" s="61" t="s">
        <v>755</v>
      </c>
      <c r="D107" s="182" t="s">
        <v>325</v>
      </c>
      <c r="E107" s="223"/>
      <c r="F107" s="205"/>
      <c r="G107" s="201">
        <f t="shared" si="8"/>
        <v>0</v>
      </c>
      <c r="H107" s="201">
        <f t="shared" si="9"/>
        <v>3</v>
      </c>
      <c r="I107" s="207"/>
      <c r="J107" s="207" t="s">
        <v>136</v>
      </c>
    </row>
    <row r="108" spans="1:10" ht="10.199999999999999">
      <c r="A108" s="225" t="s">
        <v>243</v>
      </c>
      <c r="B108" s="61" t="s">
        <v>664</v>
      </c>
      <c r="C108" s="61" t="s">
        <v>750</v>
      </c>
      <c r="D108" s="182" t="s">
        <v>325</v>
      </c>
      <c r="E108" s="223"/>
      <c r="F108" s="205"/>
      <c r="G108" s="201">
        <f t="shared" si="8"/>
        <v>0</v>
      </c>
      <c r="H108" s="201">
        <f t="shared" si="9"/>
        <v>3</v>
      </c>
      <c r="I108" s="207"/>
      <c r="J108" s="207" t="s">
        <v>136</v>
      </c>
    </row>
    <row r="109" spans="1:10" s="179" customFormat="1" ht="20.399999999999999">
      <c r="A109" s="208">
        <v>9</v>
      </c>
      <c r="B109" s="169" t="s">
        <v>703</v>
      </c>
      <c r="C109" s="169" t="s">
        <v>703</v>
      </c>
      <c r="D109" s="170" t="s">
        <v>55</v>
      </c>
      <c r="E109" s="190" t="s">
        <v>56</v>
      </c>
      <c r="F109" s="208" t="s">
        <v>57</v>
      </c>
      <c r="G109" s="203">
        <f>SUM(G110:G111)</f>
        <v>0</v>
      </c>
      <c r="H109" s="203">
        <v>0</v>
      </c>
      <c r="I109" s="204" t="e">
        <f>G109/H109</f>
        <v>#DIV/0!</v>
      </c>
      <c r="J109" s="170" t="s">
        <v>140</v>
      </c>
    </row>
    <row r="110" spans="1:10" ht="30.6">
      <c r="A110" s="228" t="s">
        <v>186</v>
      </c>
      <c r="B110" s="172" t="s">
        <v>674</v>
      </c>
      <c r="C110" s="172" t="s">
        <v>668</v>
      </c>
      <c r="D110" s="184" t="s">
        <v>58</v>
      </c>
      <c r="E110" s="223"/>
      <c r="F110" s="205"/>
      <c r="G110" s="206"/>
      <c r="H110" s="206"/>
      <c r="I110" s="207"/>
      <c r="J110" s="207" t="s">
        <v>141</v>
      </c>
    </row>
    <row r="111" spans="1:10" ht="20.399999999999999">
      <c r="A111" s="228" t="s">
        <v>244</v>
      </c>
      <c r="B111" s="172" t="s">
        <v>675</v>
      </c>
      <c r="C111" s="172" t="s">
        <v>669</v>
      </c>
      <c r="D111" s="184" t="s">
        <v>58</v>
      </c>
      <c r="E111" s="223"/>
      <c r="F111" s="205"/>
      <c r="G111" s="206"/>
      <c r="H111" s="206"/>
      <c r="I111" s="207"/>
      <c r="J111" s="207" t="s">
        <v>141</v>
      </c>
    </row>
    <row r="112" spans="1:10" ht="40.799999999999997">
      <c r="A112" s="228" t="s">
        <v>245</v>
      </c>
      <c r="B112" s="172" t="s">
        <v>676</v>
      </c>
      <c r="C112" s="172" t="s">
        <v>670</v>
      </c>
      <c r="D112" s="184" t="s">
        <v>58</v>
      </c>
      <c r="E112" s="223"/>
      <c r="F112" s="205"/>
      <c r="G112" s="206"/>
      <c r="H112" s="206"/>
      <c r="I112" s="207"/>
      <c r="J112" s="207" t="s">
        <v>141</v>
      </c>
    </row>
    <row r="113" spans="1:10" ht="20.399999999999999">
      <c r="A113" s="228" t="s">
        <v>666</v>
      </c>
      <c r="B113" s="172" t="s">
        <v>678</v>
      </c>
      <c r="C113" s="172" t="s">
        <v>677</v>
      </c>
      <c r="D113" s="184" t="s">
        <v>58</v>
      </c>
      <c r="E113" s="223"/>
      <c r="F113" s="205"/>
      <c r="G113" s="206"/>
      <c r="H113" s="206"/>
      <c r="I113" s="207"/>
      <c r="J113" s="207" t="s">
        <v>141</v>
      </c>
    </row>
    <row r="114" spans="1:10" ht="20.399999999999999">
      <c r="A114" s="228" t="s">
        <v>667</v>
      </c>
      <c r="B114" s="172" t="s">
        <v>679</v>
      </c>
      <c r="C114" s="172" t="s">
        <v>671</v>
      </c>
      <c r="D114" s="184" t="s">
        <v>58</v>
      </c>
      <c r="E114" s="223"/>
      <c r="F114" s="205"/>
      <c r="G114" s="206"/>
      <c r="H114" s="206"/>
      <c r="I114" s="207"/>
      <c r="J114" s="207" t="s">
        <v>141</v>
      </c>
    </row>
    <row r="115" spans="1:10" ht="30.6">
      <c r="A115" s="228" t="s">
        <v>246</v>
      </c>
      <c r="B115" s="172" t="s">
        <v>680</v>
      </c>
      <c r="C115" s="172" t="s">
        <v>672</v>
      </c>
      <c r="D115" s="184" t="s">
        <v>58</v>
      </c>
      <c r="E115" s="223"/>
      <c r="F115" s="205"/>
      <c r="G115" s="206"/>
      <c r="H115" s="206"/>
      <c r="I115" s="207"/>
      <c r="J115" s="207" t="s">
        <v>141</v>
      </c>
    </row>
    <row r="116" spans="1:10" ht="20.399999999999999">
      <c r="A116" s="228" t="s">
        <v>247</v>
      </c>
      <c r="B116" s="172" t="s">
        <v>681</v>
      </c>
      <c r="C116" s="172" t="s">
        <v>673</v>
      </c>
      <c r="D116" s="44" t="s">
        <v>58</v>
      </c>
      <c r="E116" s="223"/>
      <c r="F116" s="205"/>
      <c r="G116" s="206"/>
      <c r="H116" s="206"/>
      <c r="I116" s="207"/>
      <c r="J116" s="207"/>
    </row>
    <row r="117" spans="1:10" s="12" customFormat="1" ht="10.199999999999999">
      <c r="A117" s="208">
        <v>10</v>
      </c>
      <c r="B117" s="169" t="s">
        <v>250</v>
      </c>
      <c r="C117" s="169" t="s">
        <v>250</v>
      </c>
      <c r="D117" s="170" t="s">
        <v>55</v>
      </c>
      <c r="E117" s="194" t="s">
        <v>56</v>
      </c>
      <c r="F117" s="208" t="s">
        <v>57</v>
      </c>
      <c r="G117" s="203">
        <f>SUM(G125:G125)</f>
        <v>0</v>
      </c>
      <c r="H117" s="203">
        <f>SUM(H125:H125)</f>
        <v>3</v>
      </c>
      <c r="I117" s="204">
        <f>G117/H117</f>
        <v>0</v>
      </c>
      <c r="J117" s="170" t="s">
        <v>140</v>
      </c>
    </row>
    <row r="118" spans="1:10" ht="10.199999999999999">
      <c r="A118" s="224" t="s">
        <v>187</v>
      </c>
      <c r="B118" s="52" t="s">
        <v>683</v>
      </c>
      <c r="C118" s="52" t="s">
        <v>685</v>
      </c>
      <c r="D118" s="181" t="s">
        <v>58</v>
      </c>
      <c r="E118" s="223"/>
      <c r="F118" s="205"/>
      <c r="G118" s="206"/>
      <c r="H118" s="206"/>
      <c r="I118" s="207"/>
      <c r="J118" s="207" t="s">
        <v>141</v>
      </c>
    </row>
    <row r="119" spans="1:10" ht="20.399999999999999">
      <c r="A119" s="224" t="s">
        <v>248</v>
      </c>
      <c r="B119" s="52" t="s">
        <v>306</v>
      </c>
      <c r="C119" s="52" t="s">
        <v>687</v>
      </c>
      <c r="D119" s="53" t="s">
        <v>58</v>
      </c>
      <c r="E119" s="223"/>
      <c r="F119" s="205"/>
      <c r="G119" s="206"/>
      <c r="H119" s="206"/>
      <c r="I119" s="207"/>
      <c r="J119" s="207"/>
    </row>
    <row r="120" spans="1:10" ht="10.199999999999999">
      <c r="A120" s="224" t="s">
        <v>249</v>
      </c>
      <c r="B120" s="52" t="s">
        <v>682</v>
      </c>
      <c r="C120" s="52" t="s">
        <v>301</v>
      </c>
      <c r="D120" s="181" t="s">
        <v>58</v>
      </c>
      <c r="E120" s="223"/>
      <c r="F120" s="205"/>
      <c r="G120" s="206"/>
      <c r="H120" s="206"/>
      <c r="I120" s="207"/>
      <c r="J120" s="207" t="s">
        <v>141</v>
      </c>
    </row>
    <row r="121" spans="1:10" ht="20.399999999999999">
      <c r="A121" s="224" t="s">
        <v>251</v>
      </c>
      <c r="B121" s="52" t="s">
        <v>684</v>
      </c>
      <c r="C121" s="52" t="s">
        <v>304</v>
      </c>
      <c r="D121" s="181" t="s">
        <v>58</v>
      </c>
      <c r="E121" s="223"/>
      <c r="F121" s="205"/>
      <c r="G121" s="206"/>
      <c r="H121" s="206"/>
      <c r="I121" s="207"/>
      <c r="J121" s="207" t="s">
        <v>141</v>
      </c>
    </row>
    <row r="122" spans="1:10" ht="30.6">
      <c r="A122" s="224" t="s">
        <v>252</v>
      </c>
      <c r="B122" s="52" t="s">
        <v>686</v>
      </c>
      <c r="C122" s="52" t="s">
        <v>302</v>
      </c>
      <c r="D122" s="187" t="s">
        <v>58</v>
      </c>
      <c r="E122" s="223"/>
      <c r="F122" s="205"/>
      <c r="G122" s="206"/>
      <c r="H122" s="206"/>
      <c r="I122" s="207"/>
      <c r="J122" s="207" t="s">
        <v>141</v>
      </c>
    </row>
    <row r="123" spans="1:10" ht="20.399999999999999">
      <c r="A123" s="224" t="s">
        <v>253</v>
      </c>
      <c r="B123" s="52" t="s">
        <v>305</v>
      </c>
      <c r="C123" s="52" t="s">
        <v>303</v>
      </c>
      <c r="D123" s="187" t="s">
        <v>58</v>
      </c>
      <c r="E123" s="223"/>
      <c r="F123" s="205"/>
      <c r="G123" s="206"/>
      <c r="H123" s="206"/>
      <c r="I123" s="207"/>
      <c r="J123" s="207" t="s">
        <v>141</v>
      </c>
    </row>
    <row r="124" spans="1:10" ht="10.199999999999999">
      <c r="A124" s="210">
        <v>10</v>
      </c>
      <c r="B124" s="67" t="s">
        <v>230</v>
      </c>
      <c r="C124" s="67" t="s">
        <v>230</v>
      </c>
      <c r="D124" s="68" t="s">
        <v>55</v>
      </c>
      <c r="E124" s="195" t="s">
        <v>56</v>
      </c>
      <c r="F124" s="212" t="s">
        <v>57</v>
      </c>
      <c r="G124" s="213"/>
      <c r="H124" s="213"/>
      <c r="I124" s="214"/>
      <c r="J124" s="68" t="s">
        <v>140</v>
      </c>
    </row>
    <row r="125" spans="1:10" s="12" customFormat="1" ht="10.199999999999999">
      <c r="A125" s="229" t="s">
        <v>151</v>
      </c>
      <c r="B125" s="55" t="s">
        <v>349</v>
      </c>
      <c r="C125" s="55" t="s">
        <v>348</v>
      </c>
      <c r="D125" s="182" t="s">
        <v>325</v>
      </c>
      <c r="E125" s="223"/>
      <c r="F125" s="205"/>
      <c r="G125" s="201">
        <f>IF(E125="Ja",H125,0)</f>
        <v>0</v>
      </c>
      <c r="H125" s="201">
        <f>IF(E125="Ikke relevant",0,3)</f>
        <v>3</v>
      </c>
      <c r="I125" s="215"/>
      <c r="J125" s="215" t="s">
        <v>136</v>
      </c>
    </row>
    <row r="126" spans="1:10" s="12" customFormat="1" ht="10.199999999999999">
      <c r="A126" s="208">
        <v>11</v>
      </c>
      <c r="B126" s="169" t="s">
        <v>704</v>
      </c>
      <c r="C126" s="169" t="s">
        <v>704</v>
      </c>
      <c r="D126" s="170" t="s">
        <v>55</v>
      </c>
      <c r="E126" s="190" t="s">
        <v>56</v>
      </c>
      <c r="F126" s="208" t="s">
        <v>57</v>
      </c>
      <c r="G126" s="203">
        <f>SUM(G127:G133)</f>
        <v>0</v>
      </c>
      <c r="H126" s="203">
        <f>SUM(H127:H133)</f>
        <v>9</v>
      </c>
      <c r="I126" s="204">
        <f>G126/H126</f>
        <v>0</v>
      </c>
      <c r="J126" s="170" t="s">
        <v>140</v>
      </c>
    </row>
    <row r="127" spans="1:10" ht="20.399999999999999">
      <c r="A127" s="224" t="s">
        <v>188</v>
      </c>
      <c r="B127" s="52" t="s">
        <v>307</v>
      </c>
      <c r="C127" s="52" t="s">
        <v>690</v>
      </c>
      <c r="D127" s="181" t="s">
        <v>58</v>
      </c>
      <c r="E127" s="223"/>
      <c r="F127" s="205"/>
      <c r="G127" s="206"/>
      <c r="H127" s="206"/>
      <c r="I127" s="207"/>
      <c r="J127" s="207" t="s">
        <v>141</v>
      </c>
    </row>
    <row r="128" spans="1:10" ht="10.199999999999999">
      <c r="A128" s="224" t="s">
        <v>688</v>
      </c>
      <c r="B128" s="52" t="s">
        <v>693</v>
      </c>
      <c r="C128" s="52" t="s">
        <v>691</v>
      </c>
      <c r="D128" s="53" t="s">
        <v>58</v>
      </c>
      <c r="E128" s="193"/>
      <c r="F128" s="205"/>
      <c r="G128" s="206"/>
      <c r="H128" s="206"/>
      <c r="I128" s="207"/>
      <c r="J128" s="207"/>
    </row>
    <row r="129" spans="1:10" ht="20.399999999999999">
      <c r="A129" s="224" t="s">
        <v>689</v>
      </c>
      <c r="B129" s="52" t="s">
        <v>694</v>
      </c>
      <c r="C129" s="52" t="s">
        <v>692</v>
      </c>
      <c r="D129" s="53" t="s">
        <v>58</v>
      </c>
      <c r="E129" s="223"/>
      <c r="F129" s="205"/>
      <c r="G129" s="206"/>
      <c r="H129" s="206"/>
      <c r="I129" s="207"/>
      <c r="J129" s="207"/>
    </row>
    <row r="130" spans="1:10" ht="10.199999999999999">
      <c r="A130" s="227">
        <v>11</v>
      </c>
      <c r="B130" s="64" t="s">
        <v>230</v>
      </c>
      <c r="C130" s="65" t="s">
        <v>230</v>
      </c>
      <c r="D130" s="66" t="str">
        <f>$D$126</f>
        <v>Type</v>
      </c>
      <c r="E130" s="192" t="str">
        <f>$E$126</f>
        <v>Ja/nej</v>
      </c>
      <c r="F130" s="210" t="str">
        <f>$F$126</f>
        <v>Evt. kommentarer</v>
      </c>
      <c r="G130" s="199"/>
      <c r="H130" s="199"/>
      <c r="I130" s="58"/>
      <c r="J130" s="58" t="s">
        <v>140</v>
      </c>
    </row>
    <row r="131" spans="1:10" ht="10.199999999999999">
      <c r="A131" s="224" t="s">
        <v>189</v>
      </c>
      <c r="B131" s="52" t="s">
        <v>308</v>
      </c>
      <c r="C131" s="52" t="s">
        <v>697</v>
      </c>
      <c r="D131" s="182" t="s">
        <v>325</v>
      </c>
      <c r="E131" s="223"/>
      <c r="F131" s="205"/>
      <c r="G131" s="201">
        <f>IF(E131="Ja",H131,0)</f>
        <v>0</v>
      </c>
      <c r="H131" s="201">
        <f>IF(E131="Ikke relevant",0,3)</f>
        <v>3</v>
      </c>
      <c r="I131" s="215"/>
      <c r="J131" s="215" t="s">
        <v>136</v>
      </c>
    </row>
    <row r="132" spans="1:10" ht="20.399999999999999">
      <c r="A132" s="224" t="s">
        <v>254</v>
      </c>
      <c r="B132" s="52" t="s">
        <v>695</v>
      </c>
      <c r="C132" s="52" t="s">
        <v>699</v>
      </c>
      <c r="D132" s="182" t="s">
        <v>325</v>
      </c>
      <c r="E132" s="223"/>
      <c r="F132" s="205"/>
      <c r="G132" s="201">
        <f>IF(E132="Ja",H132,0)</f>
        <v>0</v>
      </c>
      <c r="H132" s="201">
        <f t="shared" ref="H132:H133" si="10">IF(E132="Ikke relevant",0,3)</f>
        <v>3</v>
      </c>
      <c r="I132" s="215"/>
      <c r="J132" s="215" t="s">
        <v>136</v>
      </c>
    </row>
    <row r="133" spans="1:10" ht="20.399999999999999">
      <c r="A133" s="224" t="s">
        <v>255</v>
      </c>
      <c r="B133" s="52" t="s">
        <v>696</v>
      </c>
      <c r="C133" s="52" t="s">
        <v>698</v>
      </c>
      <c r="D133" s="182" t="s">
        <v>325</v>
      </c>
      <c r="E133" s="223"/>
      <c r="F133" s="205"/>
      <c r="G133" s="201">
        <f>IF(E133="Ja",H133,0)</f>
        <v>0</v>
      </c>
      <c r="H133" s="201">
        <f t="shared" si="10"/>
        <v>3</v>
      </c>
      <c r="I133" s="215"/>
      <c r="J133" s="215" t="s">
        <v>136</v>
      </c>
    </row>
    <row r="134" spans="1:10" ht="10.199999999999999">
      <c r="A134" s="208">
        <v>12</v>
      </c>
      <c r="B134" s="169" t="s">
        <v>256</v>
      </c>
      <c r="C134" s="169" t="s">
        <v>256</v>
      </c>
      <c r="D134" s="169" t="s">
        <v>55</v>
      </c>
      <c r="E134" s="190" t="s">
        <v>56</v>
      </c>
      <c r="F134" s="208" t="s">
        <v>57</v>
      </c>
      <c r="G134" s="203">
        <f>SUM(G135:G144)</f>
        <v>0</v>
      </c>
      <c r="H134" s="203">
        <f>SUM(H135:H144)</f>
        <v>14</v>
      </c>
      <c r="I134" s="204">
        <f>G134/H134</f>
        <v>0</v>
      </c>
      <c r="J134" s="170" t="s">
        <v>140</v>
      </c>
    </row>
    <row r="135" spans="1:10" ht="10.199999999999999">
      <c r="A135" s="225" t="s">
        <v>190</v>
      </c>
      <c r="B135" s="61" t="s">
        <v>700</v>
      </c>
      <c r="C135" s="61" t="s">
        <v>701</v>
      </c>
      <c r="D135" s="182" t="s">
        <v>58</v>
      </c>
      <c r="E135" s="223"/>
      <c r="F135" s="205"/>
      <c r="G135" s="206"/>
      <c r="H135" s="206"/>
      <c r="I135" s="207"/>
      <c r="J135" s="207" t="s">
        <v>141</v>
      </c>
    </row>
    <row r="136" spans="1:10" ht="20.399999999999999">
      <c r="A136" s="230" t="s">
        <v>191</v>
      </c>
      <c r="B136" s="54" t="s">
        <v>310</v>
      </c>
      <c r="C136" s="54" t="s">
        <v>309</v>
      </c>
      <c r="D136" s="188" t="s">
        <v>58</v>
      </c>
      <c r="E136" s="223"/>
      <c r="F136" s="205"/>
      <c r="G136" s="206"/>
      <c r="H136" s="206"/>
      <c r="I136" s="207"/>
      <c r="J136" s="207" t="s">
        <v>141</v>
      </c>
    </row>
    <row r="137" spans="1:10" ht="20.399999999999999">
      <c r="A137" s="225" t="s">
        <v>192</v>
      </c>
      <c r="B137" s="61" t="s">
        <v>312</v>
      </c>
      <c r="C137" s="61" t="s">
        <v>311</v>
      </c>
      <c r="D137" s="189" t="s">
        <v>58</v>
      </c>
      <c r="E137" s="223"/>
      <c r="F137" s="205"/>
      <c r="G137" s="206"/>
      <c r="H137" s="206"/>
      <c r="I137" s="207"/>
      <c r="J137" s="207" t="s">
        <v>141</v>
      </c>
    </row>
    <row r="138" spans="1:10" ht="20.399999999999999">
      <c r="A138" s="225" t="s">
        <v>257</v>
      </c>
      <c r="B138" s="61" t="s">
        <v>314</v>
      </c>
      <c r="C138" s="61" t="s">
        <v>313</v>
      </c>
      <c r="D138" s="189" t="s">
        <v>58</v>
      </c>
      <c r="E138" s="223"/>
      <c r="F138" s="205"/>
      <c r="G138" s="206"/>
      <c r="H138" s="206"/>
      <c r="I138" s="207"/>
      <c r="J138" s="207" t="s">
        <v>141</v>
      </c>
    </row>
    <row r="139" spans="1:10" ht="20.399999999999999">
      <c r="A139" s="225" t="s">
        <v>258</v>
      </c>
      <c r="B139" s="61" t="s">
        <v>315</v>
      </c>
      <c r="C139" s="61" t="s">
        <v>315</v>
      </c>
      <c r="D139" s="189" t="s">
        <v>58</v>
      </c>
      <c r="E139" s="223"/>
      <c r="F139" s="205"/>
      <c r="G139" s="206"/>
      <c r="H139" s="206"/>
      <c r="I139" s="207"/>
      <c r="J139" s="207" t="s">
        <v>141</v>
      </c>
    </row>
    <row r="140" spans="1:10" ht="9.6" customHeight="1">
      <c r="A140" s="226">
        <v>12</v>
      </c>
      <c r="B140" s="63" t="s">
        <v>230</v>
      </c>
      <c r="C140" s="63" t="s">
        <v>230</v>
      </c>
      <c r="D140" s="63" t="s">
        <v>55</v>
      </c>
      <c r="E140" s="197" t="s">
        <v>56</v>
      </c>
      <c r="F140" s="209" t="s">
        <v>286</v>
      </c>
      <c r="G140" s="199"/>
      <c r="H140" s="199"/>
      <c r="I140" s="58"/>
      <c r="J140" s="58" t="s">
        <v>140</v>
      </c>
    </row>
    <row r="141" spans="1:10" ht="10.199999999999999">
      <c r="A141" s="225" t="s">
        <v>193</v>
      </c>
      <c r="B141" s="61" t="s">
        <v>316</v>
      </c>
      <c r="C141" s="61" t="s">
        <v>352</v>
      </c>
      <c r="D141" s="182" t="s">
        <v>325</v>
      </c>
      <c r="E141" s="223"/>
      <c r="F141" s="205"/>
      <c r="G141" s="201">
        <f>IF(E141="Ja",H141,0)</f>
        <v>0</v>
      </c>
      <c r="H141" s="201">
        <f t="shared" ref="H141:H142" si="11">IF(E141="Ikke relevant",0,3)</f>
        <v>3</v>
      </c>
      <c r="I141" s="207"/>
      <c r="J141" s="207" t="s">
        <v>136</v>
      </c>
    </row>
    <row r="142" spans="1:10" ht="10.199999999999999">
      <c r="A142" s="225" t="s">
        <v>194</v>
      </c>
      <c r="B142" s="61" t="s">
        <v>317</v>
      </c>
      <c r="C142" s="61" t="s">
        <v>351</v>
      </c>
      <c r="D142" s="182" t="s">
        <v>325</v>
      </c>
      <c r="E142" s="223"/>
      <c r="F142" s="205"/>
      <c r="G142" s="201">
        <f>IF(E142="Ja",H142,0)</f>
        <v>0</v>
      </c>
      <c r="H142" s="201">
        <f t="shared" si="11"/>
        <v>3</v>
      </c>
      <c r="I142" s="207"/>
      <c r="J142" s="207" t="s">
        <v>136</v>
      </c>
    </row>
    <row r="143" spans="1:10" ht="20.399999999999999">
      <c r="A143" s="225" t="s">
        <v>259</v>
      </c>
      <c r="B143" s="61" t="s">
        <v>318</v>
      </c>
      <c r="C143" s="61" t="s">
        <v>350</v>
      </c>
      <c r="D143" s="182" t="s">
        <v>324</v>
      </c>
      <c r="E143" s="223"/>
      <c r="F143" s="205"/>
      <c r="G143" s="201">
        <f>IF(E143="Ja",H143,0)</f>
        <v>0</v>
      </c>
      <c r="H143" s="201">
        <f>IF(E143="Ikke relevant",0,5)</f>
        <v>5</v>
      </c>
      <c r="I143" s="207"/>
      <c r="J143" s="207" t="s">
        <v>136</v>
      </c>
    </row>
    <row r="144" spans="1:10" ht="10.199999999999999">
      <c r="A144" s="225" t="s">
        <v>376</v>
      </c>
      <c r="B144" s="61" t="s">
        <v>319</v>
      </c>
      <c r="C144" s="61" t="s">
        <v>702</v>
      </c>
      <c r="D144" s="62" t="s">
        <v>325</v>
      </c>
      <c r="E144" s="223"/>
      <c r="F144" s="205"/>
      <c r="G144" s="201">
        <f>IF(E144="Ja",H144,0)</f>
        <v>0</v>
      </c>
      <c r="H144" s="201">
        <f>IF(E144="Ikke relevant",0,3)</f>
        <v>3</v>
      </c>
      <c r="I144" s="207"/>
      <c r="J144" s="207"/>
    </row>
    <row r="145" spans="1:10" ht="10.199999999999999">
      <c r="B145" s="57" t="s">
        <v>152</v>
      </c>
      <c r="C145" s="56"/>
      <c r="D145" s="57"/>
      <c r="E145" s="200"/>
      <c r="G145" s="217">
        <f>G8+G19+G27+G42+G56+G72+G96+G109+G117+G126+G134</f>
        <v>0</v>
      </c>
      <c r="H145" s="217">
        <f>H8+H19+H27+H42+H56+H72+H96+H109+H117+H126+H134</f>
        <v>164</v>
      </c>
      <c r="I145" s="218">
        <f>G145/H145</f>
        <v>0</v>
      </c>
      <c r="J145" s="57" t="s">
        <v>140</v>
      </c>
    </row>
    <row r="146" spans="1:10" ht="10.199999999999999">
      <c r="B146" s="58" t="s">
        <v>153</v>
      </c>
      <c r="C146" s="56"/>
      <c r="D146" s="58"/>
      <c r="E146" s="200"/>
      <c r="G146" s="199">
        <f>H145*0.3</f>
        <v>49.199999999999996</v>
      </c>
      <c r="H146" s="199"/>
      <c r="I146" s="219">
        <v>0.3</v>
      </c>
      <c r="J146" s="58" t="s">
        <v>140</v>
      </c>
    </row>
    <row r="147" spans="1:10" ht="10.199999999999999">
      <c r="B147" s="58" t="s">
        <v>154</v>
      </c>
      <c r="C147" s="56"/>
      <c r="D147" s="58"/>
      <c r="E147" s="200"/>
      <c r="G147" s="199">
        <f>G145-G146</f>
        <v>-49.199999999999996</v>
      </c>
      <c r="H147" s="199"/>
      <c r="I147" s="58"/>
      <c r="J147" s="58" t="s">
        <v>140</v>
      </c>
    </row>
    <row r="148" spans="1:10">
      <c r="E148" s="200"/>
    </row>
    <row r="149" spans="1:10" ht="10.199999999999999">
      <c r="A149" s="208">
        <v>0</v>
      </c>
      <c r="B149" s="169" t="s">
        <v>54</v>
      </c>
      <c r="C149" s="169" t="s">
        <v>54</v>
      </c>
      <c r="D149" s="170" t="s">
        <v>55</v>
      </c>
      <c r="E149" s="196" t="s">
        <v>56</v>
      </c>
      <c r="F149" s="208" t="s">
        <v>57</v>
      </c>
      <c r="G149" s="203"/>
      <c r="H149" s="203"/>
      <c r="I149" s="204"/>
      <c r="J149" s="170" t="s">
        <v>140</v>
      </c>
    </row>
    <row r="150" spans="1:10" ht="10.199999999999999">
      <c r="A150" s="211">
        <v>1</v>
      </c>
      <c r="B150" s="69" t="s">
        <v>54</v>
      </c>
      <c r="C150" s="69" t="s">
        <v>54</v>
      </c>
      <c r="D150" s="58" t="s">
        <v>55</v>
      </c>
      <c r="E150" s="198" t="s">
        <v>56</v>
      </c>
      <c r="F150" s="221" t="s">
        <v>57</v>
      </c>
      <c r="G150" s="199">
        <f>SUM(G151:G156)</f>
        <v>0</v>
      </c>
      <c r="H150" s="199">
        <v>0</v>
      </c>
      <c r="I150" s="219">
        <v>0</v>
      </c>
      <c r="J150" s="58" t="s">
        <v>140</v>
      </c>
    </row>
    <row r="151" spans="1:10" ht="10.199999999999999">
      <c r="A151" s="222">
        <f t="shared" ref="A151:J151" si="12">A8</f>
        <v>2</v>
      </c>
      <c r="B151" s="58" t="str">
        <f t="shared" si="12"/>
        <v>Kollegaer</v>
      </c>
      <c r="C151" s="58" t="str">
        <f t="shared" si="12"/>
        <v>Kollegaer</v>
      </c>
      <c r="D151" s="58" t="str">
        <f t="shared" si="12"/>
        <v>Type</v>
      </c>
      <c r="E151" s="199" t="str">
        <f t="shared" si="12"/>
        <v>Ja/nej</v>
      </c>
      <c r="F151" s="222" t="str">
        <f t="shared" si="12"/>
        <v>Evt. kommentarer</v>
      </c>
      <c r="G151" s="199">
        <f t="shared" si="12"/>
        <v>0</v>
      </c>
      <c r="H151" s="199">
        <f t="shared" si="12"/>
        <v>13</v>
      </c>
      <c r="I151" s="58">
        <f t="shared" si="12"/>
        <v>0</v>
      </c>
      <c r="J151" s="58" t="str">
        <f t="shared" si="12"/>
        <v>ps</v>
      </c>
    </row>
    <row r="152" spans="1:10" ht="10.199999999999999">
      <c r="A152" s="222">
        <f t="shared" ref="A152:J152" si="13">A19</f>
        <v>3</v>
      </c>
      <c r="B152" s="58" t="str">
        <f t="shared" si="13"/>
        <v>Gæsteinformation</v>
      </c>
      <c r="C152" s="58" t="str">
        <f t="shared" si="13"/>
        <v>Gæsteinformation</v>
      </c>
      <c r="D152" s="58" t="str">
        <f t="shared" si="13"/>
        <v>Type</v>
      </c>
      <c r="E152" s="199" t="str">
        <f t="shared" si="13"/>
        <v>Ja/nej</v>
      </c>
      <c r="F152" s="222" t="str">
        <f t="shared" si="13"/>
        <v>Evt. kommentarer</v>
      </c>
      <c r="G152" s="199">
        <f t="shared" si="13"/>
        <v>0</v>
      </c>
      <c r="H152" s="199">
        <f t="shared" si="13"/>
        <v>10</v>
      </c>
      <c r="I152" s="58">
        <f t="shared" si="13"/>
        <v>0</v>
      </c>
      <c r="J152" s="58" t="str">
        <f t="shared" si="13"/>
        <v>ps</v>
      </c>
    </row>
    <row r="153" spans="1:10" ht="10.199999999999999">
      <c r="A153" s="222">
        <f t="shared" ref="A153:J153" si="14">A27</f>
        <v>4</v>
      </c>
      <c r="B153" s="58" t="str">
        <f t="shared" si="14"/>
        <v>Vand</v>
      </c>
      <c r="C153" s="58" t="str">
        <f t="shared" si="14"/>
        <v>Vand</v>
      </c>
      <c r="D153" s="58" t="str">
        <f t="shared" si="14"/>
        <v>Type</v>
      </c>
      <c r="E153" s="199" t="str">
        <f t="shared" si="14"/>
        <v>Ja/nej</v>
      </c>
      <c r="F153" s="222" t="str">
        <f t="shared" si="14"/>
        <v>Evt. kommentarer</v>
      </c>
      <c r="G153" s="199">
        <f t="shared" si="14"/>
        <v>0</v>
      </c>
      <c r="H153" s="199">
        <f t="shared" si="14"/>
        <v>18</v>
      </c>
      <c r="I153" s="58">
        <f t="shared" si="14"/>
        <v>0</v>
      </c>
      <c r="J153" s="58" t="str">
        <f t="shared" si="14"/>
        <v>ps</v>
      </c>
    </row>
    <row r="154" spans="1:10" ht="10.199999999999999">
      <c r="A154" s="222">
        <f t="shared" ref="A154:J154" si="15">A42</f>
        <v>5</v>
      </c>
      <c r="B154" s="58" t="str">
        <f t="shared" si="15"/>
        <v>Rengøring</v>
      </c>
      <c r="C154" s="58" t="str">
        <f t="shared" si="15"/>
        <v>Rengøring</v>
      </c>
      <c r="D154" s="58" t="str">
        <f t="shared" si="15"/>
        <v>Type</v>
      </c>
      <c r="E154" s="199" t="str">
        <f t="shared" si="15"/>
        <v>Ja/nej</v>
      </c>
      <c r="F154" s="222" t="str">
        <f t="shared" si="15"/>
        <v>Evt. kommentarer</v>
      </c>
      <c r="G154" s="199">
        <f t="shared" si="15"/>
        <v>0</v>
      </c>
      <c r="H154" s="199">
        <f t="shared" si="15"/>
        <v>9</v>
      </c>
      <c r="I154" s="58">
        <f t="shared" si="15"/>
        <v>0</v>
      </c>
      <c r="J154" s="58" t="str">
        <f t="shared" si="15"/>
        <v>ps</v>
      </c>
    </row>
    <row r="155" spans="1:10" ht="10.199999999999999">
      <c r="A155" s="222">
        <f t="shared" ref="A155:J155" si="16">A56</f>
        <v>6</v>
      </c>
      <c r="B155" s="58" t="str">
        <f t="shared" si="16"/>
        <v>Affald</v>
      </c>
      <c r="C155" s="58" t="str">
        <f t="shared" si="16"/>
        <v>Affald</v>
      </c>
      <c r="D155" s="58" t="str">
        <f t="shared" si="16"/>
        <v>Type</v>
      </c>
      <c r="E155" s="199" t="str">
        <f t="shared" si="16"/>
        <v>Ja/nej</v>
      </c>
      <c r="F155" s="222" t="str">
        <f t="shared" si="16"/>
        <v>Evt. kommentarer</v>
      </c>
      <c r="G155" s="199">
        <f t="shared" si="16"/>
        <v>0</v>
      </c>
      <c r="H155" s="199">
        <f t="shared" si="16"/>
        <v>22</v>
      </c>
      <c r="I155" s="58">
        <f t="shared" si="16"/>
        <v>0</v>
      </c>
      <c r="J155" s="58" t="str">
        <f t="shared" si="16"/>
        <v>ps</v>
      </c>
    </row>
    <row r="156" spans="1:10" ht="10.199999999999999">
      <c r="A156" s="222">
        <f t="shared" ref="A156:J156" si="17">A72</f>
        <v>7</v>
      </c>
      <c r="B156" s="58" t="str">
        <f t="shared" si="17"/>
        <v>Energi</v>
      </c>
      <c r="C156" s="58" t="str">
        <f t="shared" si="17"/>
        <v>Energi</v>
      </c>
      <c r="D156" s="58" t="str">
        <f t="shared" si="17"/>
        <v>Type</v>
      </c>
      <c r="E156" s="199" t="str">
        <f t="shared" si="17"/>
        <v>Ja/nej</v>
      </c>
      <c r="F156" s="222" t="str">
        <f t="shared" si="17"/>
        <v>Evt. kommentarer</v>
      </c>
      <c r="G156" s="199">
        <f t="shared" si="17"/>
        <v>0</v>
      </c>
      <c r="H156" s="199">
        <f t="shared" si="17"/>
        <v>41</v>
      </c>
      <c r="I156" s="58">
        <f t="shared" si="17"/>
        <v>0</v>
      </c>
      <c r="J156" s="58" t="str">
        <f t="shared" si="17"/>
        <v>ps</v>
      </c>
    </row>
    <row r="157" spans="1:10" ht="10.199999999999999">
      <c r="A157" s="222">
        <f t="shared" ref="A157:J157" si="18">A96</f>
        <v>8</v>
      </c>
      <c r="B157" s="58" t="str">
        <f t="shared" si="18"/>
        <v>Fødevarer</v>
      </c>
      <c r="C157" s="58" t="str">
        <f t="shared" si="18"/>
        <v>Fødevarer</v>
      </c>
      <c r="D157" s="58" t="str">
        <f t="shared" si="18"/>
        <v>Type</v>
      </c>
      <c r="E157" s="199" t="str">
        <f t="shared" si="18"/>
        <v>Ja/nej</v>
      </c>
      <c r="F157" s="222" t="str">
        <f t="shared" si="18"/>
        <v>Evt. kommentarer</v>
      </c>
      <c r="G157" s="199">
        <f t="shared" si="18"/>
        <v>0</v>
      </c>
      <c r="H157" s="199">
        <f t="shared" si="18"/>
        <v>25</v>
      </c>
      <c r="I157" s="58">
        <f t="shared" si="18"/>
        <v>0</v>
      </c>
      <c r="J157" s="58" t="str">
        <f t="shared" si="18"/>
        <v>ps</v>
      </c>
    </row>
    <row r="158" spans="1:10" ht="10.199999999999999">
      <c r="A158" s="222">
        <f t="shared" ref="A158:J158" si="19">A109</f>
        <v>9</v>
      </c>
      <c r="B158" s="58" t="str">
        <f t="shared" si="19"/>
        <v>Destination og forretningsområde</v>
      </c>
      <c r="C158" s="58" t="str">
        <f t="shared" si="19"/>
        <v>Destination og forretningsområde</v>
      </c>
      <c r="D158" s="58" t="str">
        <f t="shared" si="19"/>
        <v>Type</v>
      </c>
      <c r="E158" s="199" t="str">
        <f t="shared" si="19"/>
        <v>Ja/nej</v>
      </c>
      <c r="F158" s="222" t="str">
        <f t="shared" si="19"/>
        <v>Evt. kommentarer</v>
      </c>
      <c r="G158" s="199">
        <f t="shared" si="19"/>
        <v>0</v>
      </c>
      <c r="H158" s="199">
        <f t="shared" si="19"/>
        <v>0</v>
      </c>
      <c r="I158" s="58">
        <v>0</v>
      </c>
      <c r="J158" s="58" t="str">
        <f t="shared" si="19"/>
        <v>ps</v>
      </c>
    </row>
    <row r="159" spans="1:10" ht="10.199999999999999">
      <c r="A159" s="222">
        <f t="shared" ref="A159:J159" si="20">A117</f>
        <v>10</v>
      </c>
      <c r="B159" s="58" t="str">
        <f t="shared" si="20"/>
        <v>Udeområde</v>
      </c>
      <c r="C159" s="58" t="str">
        <f t="shared" si="20"/>
        <v>Udeområde</v>
      </c>
      <c r="D159" s="58" t="str">
        <f t="shared" si="20"/>
        <v>Type</v>
      </c>
      <c r="E159" s="199" t="str">
        <f t="shared" si="20"/>
        <v>Ja/nej</v>
      </c>
      <c r="F159" s="222" t="str">
        <f t="shared" si="20"/>
        <v>Evt. kommentarer</v>
      </c>
      <c r="G159" s="199"/>
      <c r="H159" s="199"/>
      <c r="I159" s="58"/>
      <c r="J159" s="58" t="str">
        <f t="shared" si="20"/>
        <v>ps</v>
      </c>
    </row>
    <row r="160" spans="1:10" ht="10.199999999999999">
      <c r="A160" s="222">
        <f t="shared" ref="A160:J160" si="21">A126</f>
        <v>11</v>
      </c>
      <c r="B160" s="58" t="str">
        <f t="shared" si="21"/>
        <v>Natur</v>
      </c>
      <c r="C160" s="58" t="str">
        <f t="shared" si="21"/>
        <v>Natur</v>
      </c>
      <c r="D160" s="58" t="str">
        <f t="shared" si="21"/>
        <v>Type</v>
      </c>
      <c r="E160" s="199" t="str">
        <f t="shared" si="21"/>
        <v>Ja/nej</v>
      </c>
      <c r="F160" s="222" t="str">
        <f t="shared" si="21"/>
        <v>Evt. kommentarer</v>
      </c>
      <c r="G160" s="199">
        <f t="shared" si="21"/>
        <v>0</v>
      </c>
      <c r="H160" s="199">
        <f t="shared" si="21"/>
        <v>9</v>
      </c>
      <c r="I160" s="58">
        <f t="shared" si="21"/>
        <v>0</v>
      </c>
      <c r="J160" s="58" t="str">
        <f t="shared" si="21"/>
        <v>ps</v>
      </c>
    </row>
    <row r="161" spans="1:10" ht="10.199999999999999">
      <c r="A161" s="222">
        <f t="shared" ref="A161:J161" si="22">A134</f>
        <v>12</v>
      </c>
      <c r="B161" s="58" t="str">
        <f t="shared" si="22"/>
        <v>Administration og indkøb</v>
      </c>
      <c r="C161" s="58" t="str">
        <f t="shared" si="22"/>
        <v>Administration og indkøb</v>
      </c>
      <c r="D161" s="58" t="str">
        <f t="shared" si="22"/>
        <v>Type</v>
      </c>
      <c r="E161" s="199" t="str">
        <f t="shared" si="22"/>
        <v>Ja/nej</v>
      </c>
      <c r="F161" s="222" t="str">
        <f t="shared" si="22"/>
        <v>Evt. kommentarer</v>
      </c>
      <c r="G161" s="199">
        <f t="shared" si="22"/>
        <v>0</v>
      </c>
      <c r="H161" s="199">
        <f t="shared" si="22"/>
        <v>14</v>
      </c>
      <c r="I161" s="58">
        <f t="shared" si="22"/>
        <v>0</v>
      </c>
      <c r="J161" s="58" t="str">
        <f t="shared" si="22"/>
        <v>ps</v>
      </c>
    </row>
    <row r="162" spans="1:10" ht="10.199999999999999">
      <c r="B162" s="58" t="str">
        <f>B145</f>
        <v>Antal point</v>
      </c>
      <c r="C162" s="56"/>
      <c r="E162" s="200"/>
      <c r="G162" s="213">
        <f t="shared" ref="G162:J162" si="23">G145</f>
        <v>0</v>
      </c>
      <c r="H162" s="213">
        <f t="shared" si="23"/>
        <v>164</v>
      </c>
      <c r="I162" s="68">
        <f t="shared" si="23"/>
        <v>0</v>
      </c>
      <c r="J162" s="68" t="str">
        <f t="shared" si="23"/>
        <v>ps</v>
      </c>
    </row>
    <row r="163" spans="1:10" ht="10.199999999999999">
      <c r="B163" s="58" t="str">
        <f>B146</f>
        <v>Pointgrænse</v>
      </c>
      <c r="C163" s="56"/>
      <c r="E163" s="200"/>
      <c r="G163" s="213">
        <f t="shared" ref="G163:J163" si="24">G146</f>
        <v>49.199999999999996</v>
      </c>
      <c r="H163" s="213">
        <f t="shared" si="24"/>
        <v>0</v>
      </c>
      <c r="I163" s="214">
        <f>I146</f>
        <v>0.3</v>
      </c>
      <c r="J163" s="68" t="str">
        <f t="shared" si="24"/>
        <v>ps</v>
      </c>
    </row>
    <row r="164" spans="1:10" ht="10.199999999999999">
      <c r="B164" s="58" t="str">
        <f>B147</f>
        <v>Plus/minus over grænse</v>
      </c>
      <c r="C164" s="56"/>
      <c r="E164" s="200"/>
      <c r="G164" s="213">
        <f t="shared" ref="G164:J164" si="25">G147</f>
        <v>-49.199999999999996</v>
      </c>
      <c r="H164" s="213">
        <f t="shared" si="25"/>
        <v>0</v>
      </c>
      <c r="I164" s="68">
        <f t="shared" si="25"/>
        <v>0</v>
      </c>
      <c r="J164" s="68" t="str">
        <f t="shared" si="25"/>
        <v>ps</v>
      </c>
    </row>
  </sheetData>
  <autoFilter ref="A1:J164" xr:uid="{00000000-0009-0000-0000-000001000000}"/>
  <phoneticPr fontId="18" type="noConversion"/>
  <pageMargins left="0.7" right="0.7" top="0.75" bottom="0.75" header="0.3" footer="0.3"/>
  <pageSetup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603D043-4995-4AB8-993A-D1389982523B}">
          <x14:formula1>
            <xm:f>'Ark2'!$A$1:$A$4</xm:f>
          </x14:formula1>
          <xm:sqref>E2:E7 E9:E14 E16:E18 E20:E22 E24:E26 E28:E34 E36:E41 E43:E50 E52:E55 E57:E64 E66:E71 E73:E83 E85:E95 E97:E100 E102:E108 E110:E116 E118:E123 E125 E127 E131:E133 E135:E139 E141:E144 E129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B15"/>
  <sheetViews>
    <sheetView view="pageLayout" zoomScaleNormal="100" workbookViewId="0">
      <selection activeCell="B4" sqref="B4"/>
    </sheetView>
  </sheetViews>
  <sheetFormatPr defaultRowHeight="14.4"/>
  <cols>
    <col min="1" max="1" width="32.109375" customWidth="1"/>
    <col min="2" max="2" width="53.88671875" customWidth="1"/>
  </cols>
  <sheetData>
    <row r="1" spans="1:2">
      <c r="A1" s="169" t="s">
        <v>95</v>
      </c>
      <c r="B1" s="169" t="s">
        <v>93</v>
      </c>
    </row>
    <row r="2" spans="1:2" ht="15" customHeight="1">
      <c r="A2" s="172" t="s">
        <v>206</v>
      </c>
      <c r="B2" s="172" t="s">
        <v>200</v>
      </c>
    </row>
    <row r="3" spans="1:2" ht="69" customHeight="1">
      <c r="A3" s="172" t="s">
        <v>204</v>
      </c>
      <c r="B3" s="172" t="s">
        <v>740</v>
      </c>
    </row>
    <row r="4" spans="1:2" ht="40.5" customHeight="1">
      <c r="A4" s="172" t="s">
        <v>203</v>
      </c>
      <c r="B4" s="172" t="s">
        <v>741</v>
      </c>
    </row>
    <row r="5" spans="1:2" ht="40.5" customHeight="1">
      <c r="A5" s="172" t="s">
        <v>742</v>
      </c>
      <c r="B5" s="172" t="s">
        <v>748</v>
      </c>
    </row>
    <row r="6" spans="1:2" ht="43.5" customHeight="1">
      <c r="A6" s="172" t="s">
        <v>205</v>
      </c>
      <c r="B6" s="172" t="s">
        <v>747</v>
      </c>
    </row>
    <row r="7" spans="1:2" ht="24" customHeight="1">
      <c r="A7" s="172" t="s">
        <v>96</v>
      </c>
      <c r="B7" s="172" t="s">
        <v>97</v>
      </c>
    </row>
    <row r="8" spans="1:2" ht="21.75" customHeight="1">
      <c r="A8" s="172" t="s">
        <v>106</v>
      </c>
      <c r="B8" s="172" t="s">
        <v>743</v>
      </c>
    </row>
    <row r="9" spans="1:2" ht="20.25" customHeight="1">
      <c r="A9" s="172" t="s">
        <v>104</v>
      </c>
      <c r="B9" s="172" t="s">
        <v>98</v>
      </c>
    </row>
    <row r="10" spans="1:2" ht="34.5" customHeight="1">
      <c r="A10" s="172" t="s">
        <v>105</v>
      </c>
      <c r="B10" s="172" t="s">
        <v>744</v>
      </c>
    </row>
    <row r="11" spans="1:2" ht="33" customHeight="1">
      <c r="A11" s="172" t="s">
        <v>201</v>
      </c>
      <c r="B11" s="172" t="s">
        <v>375</v>
      </c>
    </row>
    <row r="12" spans="1:2" ht="24" customHeight="1">
      <c r="A12" s="172" t="s">
        <v>123</v>
      </c>
      <c r="B12" s="172" t="s">
        <v>745</v>
      </c>
    </row>
    <row r="13" spans="1:2" ht="24.75" customHeight="1">
      <c r="A13" s="172" t="s">
        <v>124</v>
      </c>
      <c r="B13" s="172" t="s">
        <v>125</v>
      </c>
    </row>
    <row r="14" spans="1:2" ht="41.25" customHeight="1">
      <c r="A14" s="172" t="s">
        <v>126</v>
      </c>
      <c r="B14" s="172" t="s">
        <v>127</v>
      </c>
    </row>
    <row r="15" spans="1:2" ht="28.5" customHeight="1">
      <c r="A15" s="172" t="s">
        <v>746</v>
      </c>
      <c r="B15" s="172" t="s">
        <v>202</v>
      </c>
    </row>
  </sheetData>
  <pageMargins left="0.7" right="0.7" top="0.75" bottom="0.75" header="0.3" footer="0.3"/>
  <pageSetup paperSize="9" orientation="portrait" r:id="rId1"/>
  <headerFooter>
    <oddHeader>&amp;CC. Introduktion</oddHeader>
    <oddFooter>Side &amp;P af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53DFB-FCBB-4658-992D-A585C219E405}">
  <sheetPr>
    <tabColor rgb="FF0070C0"/>
  </sheetPr>
  <dimension ref="A1:D96"/>
  <sheetViews>
    <sheetView topLeftCell="A55" workbookViewId="0">
      <selection activeCell="A3" sqref="A3"/>
    </sheetView>
  </sheetViews>
  <sheetFormatPr defaultRowHeight="14.4"/>
  <cols>
    <col min="1" max="1" width="15" customWidth="1"/>
    <col min="2" max="2" width="42.109375" customWidth="1"/>
    <col min="3" max="3" width="16.5546875" customWidth="1"/>
    <col min="4" max="4" width="20" customWidth="1"/>
    <col min="7" max="7" width="13.44140625" customWidth="1"/>
  </cols>
  <sheetData>
    <row r="1" spans="1:4" ht="17.399999999999999">
      <c r="A1" s="71" t="s">
        <v>479</v>
      </c>
    </row>
    <row r="2" spans="1:4" ht="15" thickBot="1">
      <c r="A2" s="129"/>
    </row>
    <row r="3" spans="1:4" s="139" customFormat="1" ht="12.6" thickBot="1">
      <c r="A3" s="136" t="s">
        <v>722</v>
      </c>
      <c r="B3" s="137" t="s">
        <v>65</v>
      </c>
      <c r="C3" s="138" t="s">
        <v>66</v>
      </c>
      <c r="D3" s="137" t="s">
        <v>65</v>
      </c>
    </row>
    <row r="4" spans="1:4">
      <c r="A4" s="129"/>
    </row>
    <row r="5" spans="1:4" ht="15" thickBot="1">
      <c r="A5" s="129"/>
    </row>
    <row r="6" spans="1:4" ht="15" thickBot="1">
      <c r="B6" s="130" t="s">
        <v>480</v>
      </c>
    </row>
    <row r="7" spans="1:4">
      <c r="B7" s="131"/>
    </row>
    <row r="8" spans="1:4" ht="34.200000000000003">
      <c r="B8" s="132" t="s">
        <v>481</v>
      </c>
    </row>
    <row r="9" spans="1:4">
      <c r="B9" s="132"/>
    </row>
    <row r="10" spans="1:4" ht="46.2">
      <c r="B10" s="133" t="s">
        <v>482</v>
      </c>
    </row>
    <row r="11" spans="1:4">
      <c r="B11" s="132"/>
    </row>
    <row r="12" spans="1:4" ht="34.799999999999997">
      <c r="B12" s="133" t="s">
        <v>483</v>
      </c>
    </row>
    <row r="13" spans="1:4">
      <c r="B13" s="132"/>
    </row>
    <row r="14" spans="1:4" ht="23.4">
      <c r="B14" s="133" t="s">
        <v>484</v>
      </c>
    </row>
    <row r="15" spans="1:4">
      <c r="B15" s="132"/>
    </row>
    <row r="16" spans="1:4" ht="34.799999999999997">
      <c r="B16" s="133" t="s">
        <v>485</v>
      </c>
    </row>
    <row r="17" spans="1:4">
      <c r="B17" s="132"/>
    </row>
    <row r="18" spans="1:4" ht="15" thickBot="1">
      <c r="B18" s="134"/>
    </row>
    <row r="19" spans="1:4">
      <c r="A19" s="129"/>
    </row>
    <row r="20" spans="1:4">
      <c r="A20" s="129"/>
    </row>
    <row r="21" spans="1:4" ht="17.399999999999999">
      <c r="A21" s="71" t="s">
        <v>486</v>
      </c>
    </row>
    <row r="22" spans="1:4" ht="15" thickBot="1">
      <c r="A22" s="129"/>
    </row>
    <row r="23" spans="1:4" ht="15.6" thickTop="1" thickBot="1">
      <c r="A23" s="141" t="s">
        <v>534</v>
      </c>
      <c r="B23" s="142" t="s">
        <v>487</v>
      </c>
      <c r="C23" s="142" t="s">
        <v>94</v>
      </c>
      <c r="D23" s="141" t="s">
        <v>488</v>
      </c>
    </row>
    <row r="24" spans="1:4" ht="15" customHeight="1" thickTop="1" thickBot="1">
      <c r="A24" s="143">
        <v>43160</v>
      </c>
      <c r="B24" s="144" t="s">
        <v>489</v>
      </c>
      <c r="C24" s="144" t="s">
        <v>67</v>
      </c>
      <c r="D24" s="145">
        <v>43393</v>
      </c>
    </row>
    <row r="25" spans="1:4" ht="15" customHeight="1" thickTop="1" thickBot="1">
      <c r="A25" s="145">
        <v>43160</v>
      </c>
      <c r="B25" s="144" t="s">
        <v>490</v>
      </c>
      <c r="C25" s="144" t="s">
        <v>491</v>
      </c>
      <c r="D25" s="145">
        <v>43271</v>
      </c>
    </row>
    <row r="26" spans="1:4" ht="15.6" thickTop="1" thickBot="1">
      <c r="A26" s="146"/>
      <c r="B26" s="146"/>
      <c r="C26" s="146"/>
      <c r="D26" s="146"/>
    </row>
    <row r="27" spans="1:4" ht="15.6" thickTop="1" thickBot="1">
      <c r="A27" s="146"/>
      <c r="B27" s="146"/>
      <c r="C27" s="146"/>
      <c r="D27" s="146"/>
    </row>
    <row r="28" spans="1:4" ht="15.6" thickTop="1" thickBot="1">
      <c r="A28" s="146"/>
      <c r="B28" s="146"/>
      <c r="C28" s="146"/>
      <c r="D28" s="146"/>
    </row>
    <row r="29" spans="1:4" ht="15.6" thickTop="1" thickBot="1">
      <c r="A29" s="146"/>
      <c r="B29" s="146"/>
      <c r="C29" s="146"/>
      <c r="D29" s="146"/>
    </row>
    <row r="30" spans="1:4" ht="15.6" thickTop="1" thickBot="1">
      <c r="A30" s="146"/>
      <c r="B30" s="146"/>
      <c r="C30" s="146"/>
      <c r="D30" s="146"/>
    </row>
    <row r="31" spans="1:4" ht="15.6" thickTop="1" thickBot="1">
      <c r="A31" s="146"/>
      <c r="B31" s="146"/>
      <c r="C31" s="146"/>
      <c r="D31" s="146"/>
    </row>
    <row r="32" spans="1:4" ht="15.6" thickTop="1" thickBot="1">
      <c r="A32" s="146"/>
      <c r="B32" s="146"/>
      <c r="C32" s="146"/>
      <c r="D32" s="146"/>
    </row>
    <row r="33" spans="1:4" ht="15.6" thickTop="1" thickBot="1">
      <c r="A33" s="146"/>
      <c r="B33" s="146"/>
      <c r="C33" s="146"/>
      <c r="D33" s="146"/>
    </row>
    <row r="34" spans="1:4" ht="15.6" thickTop="1" thickBot="1">
      <c r="A34" s="146"/>
      <c r="B34" s="146"/>
      <c r="C34" s="146"/>
      <c r="D34" s="146"/>
    </row>
    <row r="35" spans="1:4" ht="15.6" thickTop="1" thickBot="1">
      <c r="A35" s="146"/>
      <c r="B35" s="146"/>
      <c r="C35" s="146"/>
      <c r="D35" s="146"/>
    </row>
    <row r="36" spans="1:4" ht="15.6" thickTop="1" thickBot="1">
      <c r="A36" s="146"/>
      <c r="B36" s="146"/>
      <c r="C36" s="146"/>
      <c r="D36" s="146"/>
    </row>
    <row r="37" spans="1:4" ht="15.6" thickTop="1" thickBot="1">
      <c r="A37" s="146"/>
      <c r="B37" s="146"/>
      <c r="C37" s="146"/>
      <c r="D37" s="146"/>
    </row>
    <row r="38" spans="1:4" ht="15.6" thickTop="1" thickBot="1">
      <c r="A38" s="146"/>
      <c r="B38" s="146"/>
      <c r="C38" s="146"/>
      <c r="D38" s="146"/>
    </row>
    <row r="39" spans="1:4" ht="15.6" thickTop="1" thickBot="1">
      <c r="A39" s="146"/>
      <c r="B39" s="146"/>
      <c r="C39" s="146"/>
      <c r="D39" s="146"/>
    </row>
    <row r="40" spans="1:4" ht="15.6" thickTop="1" thickBot="1">
      <c r="A40" s="146"/>
      <c r="B40" s="146"/>
      <c r="C40" s="146"/>
      <c r="D40" s="146"/>
    </row>
    <row r="41" spans="1:4" ht="15" thickTop="1"/>
    <row r="45" spans="1:4" ht="15" thickBot="1">
      <c r="A45" s="135" t="s">
        <v>492</v>
      </c>
      <c r="B45" s="147" t="s">
        <v>493</v>
      </c>
    </row>
    <row r="46" spans="1:4">
      <c r="A46" s="231" t="s">
        <v>535</v>
      </c>
      <c r="B46" s="148" t="s">
        <v>494</v>
      </c>
    </row>
    <row r="47" spans="1:4">
      <c r="A47" s="232"/>
      <c r="B47" s="148" t="s">
        <v>495</v>
      </c>
    </row>
    <row r="48" spans="1:4">
      <c r="A48" s="232"/>
      <c r="B48" s="148" t="s">
        <v>496</v>
      </c>
    </row>
    <row r="49" spans="1:2">
      <c r="A49" s="232"/>
      <c r="B49" s="148" t="s">
        <v>497</v>
      </c>
    </row>
    <row r="50" spans="1:2">
      <c r="A50" s="232"/>
      <c r="B50" s="148" t="s">
        <v>498</v>
      </c>
    </row>
    <row r="51" spans="1:2" ht="21.6">
      <c r="A51" s="232"/>
      <c r="B51" s="148" t="s">
        <v>499</v>
      </c>
    </row>
    <row r="52" spans="1:2" ht="15" thickBot="1">
      <c r="A52" s="233"/>
      <c r="B52" s="149"/>
    </row>
    <row r="53" spans="1:2">
      <c r="A53" s="231" t="s">
        <v>536</v>
      </c>
      <c r="B53" s="148" t="s">
        <v>500</v>
      </c>
    </row>
    <row r="54" spans="1:2" ht="21.6">
      <c r="A54" s="232"/>
      <c r="B54" s="148" t="s">
        <v>501</v>
      </c>
    </row>
    <row r="55" spans="1:2">
      <c r="A55" s="232"/>
      <c r="B55" s="148" t="s">
        <v>502</v>
      </c>
    </row>
    <row r="56" spans="1:2" ht="15" thickBot="1">
      <c r="A56" s="233"/>
      <c r="B56" s="149"/>
    </row>
    <row r="57" spans="1:2">
      <c r="A57" s="231" t="s">
        <v>537</v>
      </c>
      <c r="B57" s="148" t="s">
        <v>503</v>
      </c>
    </row>
    <row r="58" spans="1:2">
      <c r="A58" s="232"/>
      <c r="B58" s="148" t="s">
        <v>504</v>
      </c>
    </row>
    <row r="59" spans="1:2" ht="15" thickBot="1">
      <c r="A59" s="233"/>
      <c r="B59" s="149"/>
    </row>
    <row r="60" spans="1:2" ht="21.6">
      <c r="A60" s="231" t="s">
        <v>538</v>
      </c>
      <c r="B60" s="148" t="s">
        <v>505</v>
      </c>
    </row>
    <row r="61" spans="1:2" ht="21.6">
      <c r="A61" s="232"/>
      <c r="B61" s="148" t="s">
        <v>506</v>
      </c>
    </row>
    <row r="62" spans="1:2">
      <c r="A62" s="232"/>
      <c r="B62" s="148" t="s">
        <v>507</v>
      </c>
    </row>
    <row r="63" spans="1:2" ht="15" thickBot="1">
      <c r="A63" s="233"/>
      <c r="B63" s="150"/>
    </row>
    <row r="64" spans="1:2">
      <c r="A64" s="231" t="s">
        <v>539</v>
      </c>
      <c r="B64" s="148" t="s">
        <v>508</v>
      </c>
    </row>
    <row r="65" spans="1:2">
      <c r="A65" s="232"/>
      <c r="B65" s="148" t="s">
        <v>509</v>
      </c>
    </row>
    <row r="66" spans="1:2">
      <c r="A66" s="232"/>
      <c r="B66" s="148" t="s">
        <v>510</v>
      </c>
    </row>
    <row r="67" spans="1:2">
      <c r="A67" s="232"/>
      <c r="B67" s="148" t="s">
        <v>511</v>
      </c>
    </row>
    <row r="68" spans="1:2">
      <c r="A68" s="232"/>
      <c r="B68" s="148" t="s">
        <v>512</v>
      </c>
    </row>
    <row r="69" spans="1:2" ht="15" thickBot="1">
      <c r="A69" s="233"/>
      <c r="B69" s="149"/>
    </row>
    <row r="70" spans="1:2">
      <c r="A70" s="231" t="s">
        <v>540</v>
      </c>
      <c r="B70" s="148" t="s">
        <v>513</v>
      </c>
    </row>
    <row r="71" spans="1:2">
      <c r="A71" s="232"/>
      <c r="B71" s="148" t="s">
        <v>514</v>
      </c>
    </row>
    <row r="72" spans="1:2" ht="21.6">
      <c r="A72" s="232"/>
      <c r="B72" s="148" t="s">
        <v>515</v>
      </c>
    </row>
    <row r="73" spans="1:2">
      <c r="A73" s="232"/>
      <c r="B73" s="148" t="s">
        <v>516</v>
      </c>
    </row>
    <row r="74" spans="1:2" ht="15" thickBot="1">
      <c r="A74" s="233"/>
      <c r="B74" s="140"/>
    </row>
    <row r="75" spans="1:2">
      <c r="A75" s="231" t="s">
        <v>541</v>
      </c>
      <c r="B75" s="148" t="s">
        <v>517</v>
      </c>
    </row>
    <row r="76" spans="1:2">
      <c r="A76" s="232"/>
      <c r="B76" s="148" t="s">
        <v>518</v>
      </c>
    </row>
    <row r="77" spans="1:2">
      <c r="A77" s="232"/>
      <c r="B77" s="148" t="s">
        <v>519</v>
      </c>
    </row>
    <row r="78" spans="1:2">
      <c r="A78" s="232"/>
      <c r="B78" s="148" t="s">
        <v>520</v>
      </c>
    </row>
    <row r="79" spans="1:2" ht="15" thickBot="1">
      <c r="A79" s="233"/>
      <c r="B79" s="149"/>
    </row>
    <row r="80" spans="1:2">
      <c r="A80" s="231" t="s">
        <v>542</v>
      </c>
      <c r="B80" s="148" t="s">
        <v>521</v>
      </c>
    </row>
    <row r="81" spans="1:2" ht="21.6">
      <c r="A81" s="232"/>
      <c r="B81" s="148" t="s">
        <v>522</v>
      </c>
    </row>
    <row r="82" spans="1:2">
      <c r="A82" s="232"/>
      <c r="B82" s="148" t="s">
        <v>523</v>
      </c>
    </row>
    <row r="83" spans="1:2" ht="15" thickBot="1">
      <c r="A83" s="233"/>
      <c r="B83" s="149"/>
    </row>
    <row r="84" spans="1:2">
      <c r="A84" s="231" t="s">
        <v>543</v>
      </c>
      <c r="B84" s="148" t="s">
        <v>524</v>
      </c>
    </row>
    <row r="85" spans="1:2">
      <c r="A85" s="232"/>
      <c r="B85" s="148" t="s">
        <v>525</v>
      </c>
    </row>
    <row r="86" spans="1:2">
      <c r="A86" s="232"/>
      <c r="B86" s="148" t="s">
        <v>526</v>
      </c>
    </row>
    <row r="87" spans="1:2">
      <c r="A87" s="232"/>
      <c r="B87" s="148" t="s">
        <v>527</v>
      </c>
    </row>
    <row r="88" spans="1:2" ht="15" thickBot="1">
      <c r="A88" s="233"/>
      <c r="B88" s="149"/>
    </row>
    <row r="89" spans="1:2" ht="21.6">
      <c r="A89" s="231" t="s">
        <v>544</v>
      </c>
      <c r="B89" s="148" t="s">
        <v>528</v>
      </c>
    </row>
    <row r="90" spans="1:2" ht="21.6">
      <c r="A90" s="232"/>
      <c r="B90" s="148" t="s">
        <v>529</v>
      </c>
    </row>
    <row r="91" spans="1:2">
      <c r="A91" s="232"/>
      <c r="B91" s="148" t="s">
        <v>530</v>
      </c>
    </row>
    <row r="92" spans="1:2">
      <c r="A92" s="232"/>
      <c r="B92" s="148" t="s">
        <v>531</v>
      </c>
    </row>
    <row r="93" spans="1:2">
      <c r="A93" s="232"/>
      <c r="B93" s="148" t="s">
        <v>532</v>
      </c>
    </row>
    <row r="94" spans="1:2" ht="15" thickBot="1">
      <c r="A94" s="233"/>
      <c r="B94" s="149"/>
    </row>
    <row r="95" spans="1:2" ht="17.100000000000001" customHeight="1">
      <c r="A95" s="234" t="s">
        <v>545</v>
      </c>
      <c r="B95" s="236" t="s">
        <v>533</v>
      </c>
    </row>
    <row r="96" spans="1:2" ht="15" thickBot="1">
      <c r="A96" s="235"/>
      <c r="B96" s="237"/>
    </row>
  </sheetData>
  <mergeCells count="12">
    <mergeCell ref="A84:A88"/>
    <mergeCell ref="A89:A94"/>
    <mergeCell ref="A95:A96"/>
    <mergeCell ref="B95:B96"/>
    <mergeCell ref="A46:A52"/>
    <mergeCell ref="A53:A56"/>
    <mergeCell ref="A57:A59"/>
    <mergeCell ref="A60:A63"/>
    <mergeCell ref="A64:A69"/>
    <mergeCell ref="A75:A79"/>
    <mergeCell ref="A80:A83"/>
    <mergeCell ref="A70:A7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H64"/>
  <sheetViews>
    <sheetView view="pageLayout" zoomScaleNormal="100" zoomScaleSheetLayoutView="100" workbookViewId="0">
      <selection activeCell="D2" sqref="D2"/>
    </sheetView>
  </sheetViews>
  <sheetFormatPr defaultRowHeight="14.4"/>
  <cols>
    <col min="1" max="4" width="9.44140625" bestFit="1" customWidth="1"/>
    <col min="5" max="5" width="10.88671875" customWidth="1"/>
    <col min="6" max="7" width="9.5546875" bestFit="1" customWidth="1"/>
    <col min="8" max="8" width="12.109375" customWidth="1"/>
    <col min="9" max="9" width="6" customWidth="1"/>
  </cols>
  <sheetData>
    <row r="1" spans="1:8" s="113" customFormat="1" ht="16.2">
      <c r="A1" s="78" t="s">
        <v>552</v>
      </c>
      <c r="B1" s="122" t="s">
        <v>553</v>
      </c>
    </row>
    <row r="3" spans="1:8">
      <c r="A3" s="12" t="s">
        <v>88</v>
      </c>
      <c r="B3" s="7"/>
      <c r="C3" s="8"/>
      <c r="D3" s="6" t="s">
        <v>68</v>
      </c>
      <c r="E3" s="128">
        <v>37</v>
      </c>
      <c r="F3" s="6"/>
      <c r="G3" s="6" t="s">
        <v>69</v>
      </c>
    </row>
    <row r="4" spans="1:8" ht="18">
      <c r="A4" s="123"/>
      <c r="B4" s="123" t="s">
        <v>70</v>
      </c>
      <c r="C4" s="123" t="s">
        <v>71</v>
      </c>
      <c r="D4" s="123" t="s">
        <v>72</v>
      </c>
      <c r="E4" s="123" t="s">
        <v>73</v>
      </c>
      <c r="F4" s="123" t="s">
        <v>74</v>
      </c>
      <c r="G4" s="123" t="s">
        <v>75</v>
      </c>
      <c r="H4" s="123" t="s">
        <v>76</v>
      </c>
    </row>
    <row r="5" spans="1:8">
      <c r="A5" s="13">
        <v>0</v>
      </c>
      <c r="B5" s="14">
        <v>40189</v>
      </c>
      <c r="C5" s="15">
        <v>17700</v>
      </c>
      <c r="D5" s="15">
        <v>3500</v>
      </c>
      <c r="E5" s="15">
        <v>30</v>
      </c>
      <c r="F5" s="15">
        <f>(E3*D5)/E5</f>
        <v>4316.666666666667</v>
      </c>
      <c r="G5" s="15">
        <f>D5/E5*30.5</f>
        <v>3558.3333333333335</v>
      </c>
      <c r="H5" s="16">
        <f>G5*E3</f>
        <v>131658.33333333334</v>
      </c>
    </row>
    <row r="6" spans="1:8">
      <c r="A6" s="13">
        <v>0</v>
      </c>
      <c r="B6" s="14">
        <v>40221</v>
      </c>
      <c r="C6" s="15">
        <v>22500</v>
      </c>
      <c r="D6" s="15">
        <f>C6-C5</f>
        <v>4800</v>
      </c>
      <c r="E6" s="15">
        <f>B6-B5</f>
        <v>32</v>
      </c>
      <c r="F6" s="15">
        <f>D6*E3/E6</f>
        <v>5550</v>
      </c>
      <c r="G6" s="15">
        <f>D6/E6*30.5</f>
        <v>4575</v>
      </c>
      <c r="H6" s="16">
        <f>G6*E3</f>
        <v>169275</v>
      </c>
    </row>
    <row r="7" spans="1:8">
      <c r="A7" s="17" t="s">
        <v>77</v>
      </c>
      <c r="B7" s="126"/>
      <c r="C7" s="127"/>
      <c r="D7" s="124"/>
      <c r="E7" s="119" t="s">
        <v>65</v>
      </c>
      <c r="F7" s="124"/>
      <c r="G7" s="119"/>
      <c r="H7" s="125" t="s">
        <v>65</v>
      </c>
    </row>
    <row r="8" spans="1:8">
      <c r="A8" s="17">
        <v>1</v>
      </c>
      <c r="B8" s="126"/>
      <c r="C8" s="127"/>
      <c r="D8" s="124">
        <f>C8-C7</f>
        <v>0</v>
      </c>
      <c r="E8" s="119">
        <f>B8-B7</f>
        <v>0</v>
      </c>
      <c r="F8" s="124" t="e">
        <f>D8*E3/E8</f>
        <v>#DIV/0!</v>
      </c>
      <c r="G8" s="124" t="e">
        <f>D8/E8*30.5</f>
        <v>#DIV/0!</v>
      </c>
      <c r="H8" s="125" t="e">
        <f>G8*E3</f>
        <v>#DIV/0!</v>
      </c>
    </row>
    <row r="9" spans="1:8">
      <c r="A9" s="17">
        <v>2</v>
      </c>
      <c r="B9" s="126"/>
      <c r="C9" s="127"/>
      <c r="D9" s="124">
        <f t="shared" ref="D9:D26" si="0">C9-C8</f>
        <v>0</v>
      </c>
      <c r="E9" s="119">
        <f t="shared" ref="E9:E26" si="1">B9-B8</f>
        <v>0</v>
      </c>
      <c r="F9" s="124" t="e">
        <f>D9*E3/E9</f>
        <v>#DIV/0!</v>
      </c>
      <c r="G9" s="124" t="e">
        <f t="shared" ref="G9:G26" si="2">D9/E9*30.5</f>
        <v>#DIV/0!</v>
      </c>
      <c r="H9" s="125" t="e">
        <f>G9*E3</f>
        <v>#DIV/0!</v>
      </c>
    </row>
    <row r="10" spans="1:8">
      <c r="A10" s="17">
        <v>3</v>
      </c>
      <c r="B10" s="126" t="s">
        <v>65</v>
      </c>
      <c r="C10" s="127" t="s">
        <v>65</v>
      </c>
      <c r="D10" s="124" t="e">
        <f t="shared" si="0"/>
        <v>#VALUE!</v>
      </c>
      <c r="E10" s="119" t="e">
        <f t="shared" si="1"/>
        <v>#VALUE!</v>
      </c>
      <c r="F10" s="124" t="e">
        <f t="shared" ref="F10" si="3">D10*E5/E10</f>
        <v>#VALUE!</v>
      </c>
      <c r="G10" s="124" t="e">
        <f t="shared" si="2"/>
        <v>#VALUE!</v>
      </c>
      <c r="H10" s="125" t="e">
        <f>G10*E3</f>
        <v>#VALUE!</v>
      </c>
    </row>
    <row r="11" spans="1:8">
      <c r="A11" s="17">
        <v>4</v>
      </c>
      <c r="B11" s="126" t="s">
        <v>65</v>
      </c>
      <c r="C11" s="127" t="s">
        <v>65</v>
      </c>
      <c r="D11" s="124" t="e">
        <f t="shared" si="0"/>
        <v>#VALUE!</v>
      </c>
      <c r="E11" s="119" t="e">
        <f t="shared" si="1"/>
        <v>#VALUE!</v>
      </c>
      <c r="F11" s="124" t="e">
        <f>D11*E5/E11</f>
        <v>#VALUE!</v>
      </c>
      <c r="G11" s="124" t="e">
        <f t="shared" si="2"/>
        <v>#VALUE!</v>
      </c>
      <c r="H11" s="125" t="e">
        <f t="shared" ref="H11" si="4">G11*E6</f>
        <v>#VALUE!</v>
      </c>
    </row>
    <row r="12" spans="1:8">
      <c r="A12" s="17">
        <v>5</v>
      </c>
      <c r="B12" s="126" t="s">
        <v>65</v>
      </c>
      <c r="C12" s="127" t="s">
        <v>65</v>
      </c>
      <c r="D12" s="124" t="e">
        <f t="shared" si="0"/>
        <v>#VALUE!</v>
      </c>
      <c r="E12" s="119" t="e">
        <f t="shared" si="1"/>
        <v>#VALUE!</v>
      </c>
      <c r="F12" s="124" t="e">
        <f>D12*E5/E12</f>
        <v>#VALUE!</v>
      </c>
      <c r="G12" s="124" t="e">
        <f t="shared" si="2"/>
        <v>#VALUE!</v>
      </c>
      <c r="H12" s="125" t="e">
        <f>G12*E3</f>
        <v>#VALUE!</v>
      </c>
    </row>
    <row r="13" spans="1:8">
      <c r="A13" s="17">
        <v>6</v>
      </c>
      <c r="B13" s="126" t="s">
        <v>65</v>
      </c>
      <c r="C13" s="127" t="s">
        <v>65</v>
      </c>
      <c r="D13" s="124" t="e">
        <f t="shared" si="0"/>
        <v>#VALUE!</v>
      </c>
      <c r="E13" s="119" t="e">
        <f t="shared" si="1"/>
        <v>#VALUE!</v>
      </c>
      <c r="F13" s="124" t="e">
        <f>D13*E5/E13</f>
        <v>#VALUE!</v>
      </c>
      <c r="G13" s="124" t="e">
        <f t="shared" si="2"/>
        <v>#VALUE!</v>
      </c>
      <c r="H13" s="125" t="e">
        <f>G13*E3</f>
        <v>#VALUE!</v>
      </c>
    </row>
    <row r="14" spans="1:8">
      <c r="A14" s="17">
        <v>7</v>
      </c>
      <c r="B14" s="126" t="s">
        <v>65</v>
      </c>
      <c r="C14" s="127" t="s">
        <v>65</v>
      </c>
      <c r="D14" s="124" t="e">
        <f t="shared" si="0"/>
        <v>#VALUE!</v>
      </c>
      <c r="E14" s="119" t="e">
        <f t="shared" si="1"/>
        <v>#VALUE!</v>
      </c>
      <c r="F14" s="124" t="e">
        <f>D14*E5/E14</f>
        <v>#VALUE!</v>
      </c>
      <c r="G14" s="124" t="e">
        <f t="shared" si="2"/>
        <v>#VALUE!</v>
      </c>
      <c r="H14" s="125" t="e">
        <f>G14*E3</f>
        <v>#VALUE!</v>
      </c>
    </row>
    <row r="15" spans="1:8">
      <c r="A15" s="17">
        <v>8</v>
      </c>
      <c r="B15" s="126" t="s">
        <v>65</v>
      </c>
      <c r="C15" s="127" t="s">
        <v>65</v>
      </c>
      <c r="D15" s="124" t="e">
        <f t="shared" si="0"/>
        <v>#VALUE!</v>
      </c>
      <c r="E15" s="119" t="e">
        <f t="shared" si="1"/>
        <v>#VALUE!</v>
      </c>
      <c r="F15" s="124" t="e">
        <f>D15*E5/E15</f>
        <v>#VALUE!</v>
      </c>
      <c r="G15" s="124" t="e">
        <f t="shared" si="2"/>
        <v>#VALUE!</v>
      </c>
      <c r="H15" s="125" t="e">
        <f>G15*E3</f>
        <v>#VALUE!</v>
      </c>
    </row>
    <row r="16" spans="1:8">
      <c r="A16" s="17">
        <v>9</v>
      </c>
      <c r="B16" s="126" t="s">
        <v>65</v>
      </c>
      <c r="C16" s="127" t="s">
        <v>65</v>
      </c>
      <c r="D16" s="124" t="e">
        <f t="shared" si="0"/>
        <v>#VALUE!</v>
      </c>
      <c r="E16" s="119" t="e">
        <f t="shared" si="1"/>
        <v>#VALUE!</v>
      </c>
      <c r="F16" s="124" t="e">
        <f>D16*E5/E16</f>
        <v>#VALUE!</v>
      </c>
      <c r="G16" s="124" t="e">
        <f t="shared" si="2"/>
        <v>#VALUE!</v>
      </c>
      <c r="H16" s="125" t="e">
        <f>G16*E3</f>
        <v>#VALUE!</v>
      </c>
    </row>
    <row r="17" spans="1:8">
      <c r="A17" s="17">
        <v>10</v>
      </c>
      <c r="B17" s="126" t="s">
        <v>65</v>
      </c>
      <c r="C17" s="127" t="s">
        <v>65</v>
      </c>
      <c r="D17" s="124" t="e">
        <f t="shared" si="0"/>
        <v>#VALUE!</v>
      </c>
      <c r="E17" s="119" t="e">
        <f t="shared" si="1"/>
        <v>#VALUE!</v>
      </c>
      <c r="F17" s="124" t="e">
        <f>D17*E5/E17</f>
        <v>#VALUE!</v>
      </c>
      <c r="G17" s="124" t="e">
        <f t="shared" si="2"/>
        <v>#VALUE!</v>
      </c>
      <c r="H17" s="125" t="e">
        <f>G17*E3</f>
        <v>#VALUE!</v>
      </c>
    </row>
    <row r="18" spans="1:8">
      <c r="A18" s="17">
        <v>11</v>
      </c>
      <c r="B18" s="126" t="s">
        <v>65</v>
      </c>
      <c r="C18" s="127" t="s">
        <v>65</v>
      </c>
      <c r="D18" s="124" t="e">
        <f t="shared" si="0"/>
        <v>#VALUE!</v>
      </c>
      <c r="E18" s="119" t="e">
        <f t="shared" si="1"/>
        <v>#VALUE!</v>
      </c>
      <c r="F18" s="124" t="e">
        <f>D18*E5/E18</f>
        <v>#VALUE!</v>
      </c>
      <c r="G18" s="124" t="e">
        <f t="shared" si="2"/>
        <v>#VALUE!</v>
      </c>
      <c r="H18" s="125" t="e">
        <f>G18*E3</f>
        <v>#VALUE!</v>
      </c>
    </row>
    <row r="19" spans="1:8">
      <c r="A19" s="17">
        <v>13</v>
      </c>
      <c r="B19" s="126" t="s">
        <v>65</v>
      </c>
      <c r="C19" s="127" t="s">
        <v>65</v>
      </c>
      <c r="D19" s="124" t="e">
        <f t="shared" si="0"/>
        <v>#VALUE!</v>
      </c>
      <c r="E19" s="119" t="e">
        <f t="shared" si="1"/>
        <v>#VALUE!</v>
      </c>
      <c r="F19" s="124" t="e">
        <f>D19*E5/E19</f>
        <v>#VALUE!</v>
      </c>
      <c r="G19" s="124" t="e">
        <f t="shared" si="2"/>
        <v>#VALUE!</v>
      </c>
      <c r="H19" s="125" t="e">
        <f>G19*E3</f>
        <v>#VALUE!</v>
      </c>
    </row>
    <row r="20" spans="1:8">
      <c r="A20" s="17">
        <v>14</v>
      </c>
      <c r="B20" s="126" t="s">
        <v>65</v>
      </c>
      <c r="C20" s="127" t="s">
        <v>65</v>
      </c>
      <c r="D20" s="124" t="e">
        <f t="shared" si="0"/>
        <v>#VALUE!</v>
      </c>
      <c r="E20" s="119" t="e">
        <f t="shared" si="1"/>
        <v>#VALUE!</v>
      </c>
      <c r="F20" s="124" t="e">
        <f>D20*E5/E20</f>
        <v>#VALUE!</v>
      </c>
      <c r="G20" s="124" t="e">
        <f t="shared" si="2"/>
        <v>#VALUE!</v>
      </c>
      <c r="H20" s="125" t="e">
        <f>G20*E3</f>
        <v>#VALUE!</v>
      </c>
    </row>
    <row r="21" spans="1:8">
      <c r="A21" s="17">
        <v>15</v>
      </c>
      <c r="B21" s="126" t="s">
        <v>65</v>
      </c>
      <c r="C21" s="127" t="s">
        <v>65</v>
      </c>
      <c r="D21" s="124" t="e">
        <f t="shared" si="0"/>
        <v>#VALUE!</v>
      </c>
      <c r="E21" s="119" t="e">
        <f t="shared" si="1"/>
        <v>#VALUE!</v>
      </c>
      <c r="F21" s="124" t="e">
        <f>D21*E5/E21</f>
        <v>#VALUE!</v>
      </c>
      <c r="G21" s="124" t="e">
        <f t="shared" si="2"/>
        <v>#VALUE!</v>
      </c>
      <c r="H21" s="125" t="e">
        <f>G21*E3</f>
        <v>#VALUE!</v>
      </c>
    </row>
    <row r="22" spans="1:8">
      <c r="A22" s="17">
        <v>16</v>
      </c>
      <c r="B22" s="126" t="s">
        <v>65</v>
      </c>
      <c r="C22" s="127" t="s">
        <v>65</v>
      </c>
      <c r="D22" s="124" t="e">
        <f t="shared" si="0"/>
        <v>#VALUE!</v>
      </c>
      <c r="E22" s="119" t="e">
        <f t="shared" si="1"/>
        <v>#VALUE!</v>
      </c>
      <c r="F22" s="124" t="e">
        <f>D22*E5/E22</f>
        <v>#VALUE!</v>
      </c>
      <c r="G22" s="124" t="e">
        <f t="shared" si="2"/>
        <v>#VALUE!</v>
      </c>
      <c r="H22" s="125" t="e">
        <f>G22*E3</f>
        <v>#VALUE!</v>
      </c>
    </row>
    <row r="23" spans="1:8">
      <c r="A23" s="17">
        <v>17</v>
      </c>
      <c r="B23" s="126" t="s">
        <v>65</v>
      </c>
      <c r="C23" s="127" t="s">
        <v>65</v>
      </c>
      <c r="D23" s="124" t="e">
        <f t="shared" si="0"/>
        <v>#VALUE!</v>
      </c>
      <c r="E23" s="119" t="e">
        <f t="shared" si="1"/>
        <v>#VALUE!</v>
      </c>
      <c r="F23" s="124" t="e">
        <f>D23*E5/E23</f>
        <v>#VALUE!</v>
      </c>
      <c r="G23" s="124" t="e">
        <f t="shared" si="2"/>
        <v>#VALUE!</v>
      </c>
      <c r="H23" s="125" t="e">
        <f>G23*E3</f>
        <v>#VALUE!</v>
      </c>
    </row>
    <row r="24" spans="1:8">
      <c r="A24" s="17">
        <v>18</v>
      </c>
      <c r="B24" s="126" t="s">
        <v>65</v>
      </c>
      <c r="C24" s="127" t="s">
        <v>65</v>
      </c>
      <c r="D24" s="124" t="e">
        <f t="shared" si="0"/>
        <v>#VALUE!</v>
      </c>
      <c r="E24" s="119" t="e">
        <f t="shared" si="1"/>
        <v>#VALUE!</v>
      </c>
      <c r="F24" s="124" t="e">
        <f>D24*E5/E24</f>
        <v>#VALUE!</v>
      </c>
      <c r="G24" s="124" t="e">
        <f t="shared" si="2"/>
        <v>#VALUE!</v>
      </c>
      <c r="H24" s="125" t="e">
        <f>G24*E3</f>
        <v>#VALUE!</v>
      </c>
    </row>
    <row r="25" spans="1:8">
      <c r="A25" s="17">
        <v>19</v>
      </c>
      <c r="B25" s="126" t="s">
        <v>65</v>
      </c>
      <c r="C25" s="127" t="s">
        <v>65</v>
      </c>
      <c r="D25" s="124" t="e">
        <f t="shared" si="0"/>
        <v>#VALUE!</v>
      </c>
      <c r="E25" s="119" t="e">
        <f t="shared" si="1"/>
        <v>#VALUE!</v>
      </c>
      <c r="F25" s="124" t="e">
        <f>D25*E5/E25</f>
        <v>#VALUE!</v>
      </c>
      <c r="G25" s="124" t="e">
        <f t="shared" si="2"/>
        <v>#VALUE!</v>
      </c>
      <c r="H25" s="125" t="e">
        <f>G25*E3</f>
        <v>#VALUE!</v>
      </c>
    </row>
    <row r="26" spans="1:8">
      <c r="A26" s="17">
        <v>20</v>
      </c>
      <c r="B26" s="126" t="s">
        <v>65</v>
      </c>
      <c r="C26" s="127" t="s">
        <v>65</v>
      </c>
      <c r="D26" s="124" t="e">
        <f t="shared" si="0"/>
        <v>#VALUE!</v>
      </c>
      <c r="E26" s="119" t="e">
        <f t="shared" si="1"/>
        <v>#VALUE!</v>
      </c>
      <c r="F26" s="124" t="e">
        <f>D26*E5/E26</f>
        <v>#VALUE!</v>
      </c>
      <c r="G26" s="124" t="e">
        <f t="shared" si="2"/>
        <v>#VALUE!</v>
      </c>
      <c r="H26" s="125" t="e">
        <f>G26*E3</f>
        <v>#VALUE!</v>
      </c>
    </row>
    <row r="27" spans="1:8">
      <c r="A27" s="17"/>
      <c r="B27" s="126"/>
      <c r="C27" s="127"/>
      <c r="D27" s="124" t="s">
        <v>78</v>
      </c>
      <c r="E27" s="119" t="s">
        <v>78</v>
      </c>
      <c r="F27" s="119"/>
      <c r="G27" s="124"/>
      <c r="H27" s="125"/>
    </row>
    <row r="40" spans="1:8" ht="15" thickBot="1">
      <c r="A40" s="12" t="s">
        <v>80</v>
      </c>
      <c r="B40" s="6" t="s">
        <v>79</v>
      </c>
      <c r="C40" s="9"/>
      <c r="D40" s="6"/>
      <c r="E40" s="6" t="s">
        <v>69</v>
      </c>
      <c r="F40" s="6"/>
      <c r="G40" s="6"/>
    </row>
    <row r="41" spans="1:8" ht="21" thickBot="1">
      <c r="A41" s="10"/>
      <c r="B41" s="11" t="s">
        <v>80</v>
      </c>
      <c r="C41" s="11" t="s">
        <v>71</v>
      </c>
      <c r="D41" s="11" t="s">
        <v>72</v>
      </c>
      <c r="E41" s="11" t="s">
        <v>81</v>
      </c>
      <c r="F41" s="11" t="s">
        <v>82</v>
      </c>
      <c r="G41" s="11" t="s">
        <v>83</v>
      </c>
      <c r="H41" s="11" t="s">
        <v>84</v>
      </c>
    </row>
    <row r="42" spans="1:8" ht="15" thickBot="1">
      <c r="A42" s="18">
        <v>0</v>
      </c>
      <c r="B42" s="19" t="s">
        <v>85</v>
      </c>
      <c r="C42" s="20">
        <v>14500</v>
      </c>
      <c r="D42" s="20">
        <v>12000</v>
      </c>
      <c r="E42" s="21">
        <v>37</v>
      </c>
      <c r="F42" s="22">
        <f>D42*E42</f>
        <v>444000</v>
      </c>
      <c r="G42" s="23">
        <v>40000</v>
      </c>
      <c r="H42" s="22"/>
    </row>
    <row r="43" spans="1:8" ht="15" thickBot="1">
      <c r="A43" s="24">
        <v>0</v>
      </c>
      <c r="B43" s="25" t="s">
        <v>86</v>
      </c>
      <c r="C43" s="26">
        <v>34400</v>
      </c>
      <c r="D43" s="26">
        <f>C43-C42</f>
        <v>19900</v>
      </c>
      <c r="E43" s="27">
        <v>37.25</v>
      </c>
      <c r="F43" s="22">
        <f>D43*E43</f>
        <v>741275</v>
      </c>
      <c r="G43" s="28">
        <v>45000</v>
      </c>
      <c r="H43" s="29">
        <f>F43/G43</f>
        <v>16.472777777777779</v>
      </c>
    </row>
    <row r="44" spans="1:8" ht="15" thickBot="1">
      <c r="A44" s="30">
        <v>1</v>
      </c>
      <c r="B44" s="31"/>
      <c r="C44" s="32"/>
      <c r="D44" s="33">
        <f>C44-C40</f>
        <v>0</v>
      </c>
      <c r="E44" s="34"/>
      <c r="F44" s="35">
        <f>D44*E44</f>
        <v>0</v>
      </c>
      <c r="G44" s="36"/>
      <c r="H44" s="35" t="e">
        <f>F44/G44</f>
        <v>#DIV/0!</v>
      </c>
    </row>
    <row r="45" spans="1:8" ht="15" thickBot="1">
      <c r="A45" s="30">
        <v>2</v>
      </c>
      <c r="B45" s="31"/>
      <c r="C45" s="32"/>
      <c r="D45" s="33">
        <f>C45-C44</f>
        <v>0</v>
      </c>
      <c r="E45" s="34"/>
      <c r="F45" s="35">
        <f t="shared" ref="F45:F63" si="5">D45*E45</f>
        <v>0</v>
      </c>
      <c r="G45" s="36"/>
      <c r="H45" s="35" t="e">
        <f>F45/G45</f>
        <v>#DIV/0!</v>
      </c>
    </row>
    <row r="46" spans="1:8" ht="15" thickBot="1">
      <c r="A46" s="30">
        <v>3</v>
      </c>
      <c r="B46" s="31" t="s">
        <v>65</v>
      </c>
      <c r="C46" s="32" t="s">
        <v>65</v>
      </c>
      <c r="D46" s="33" t="e">
        <f>C46-C45</f>
        <v>#VALUE!</v>
      </c>
      <c r="E46" s="34" t="s">
        <v>65</v>
      </c>
      <c r="F46" s="35" t="e">
        <f t="shared" si="5"/>
        <v>#VALUE!</v>
      </c>
      <c r="G46" s="36"/>
      <c r="H46" s="35" t="e">
        <f t="shared" ref="H46:H63" si="6">F46/G46</f>
        <v>#VALUE!</v>
      </c>
    </row>
    <row r="47" spans="1:8" ht="15" thickBot="1">
      <c r="A47" s="30">
        <v>4</v>
      </c>
      <c r="B47" s="31" t="s">
        <v>65</v>
      </c>
      <c r="C47" s="32" t="s">
        <v>65</v>
      </c>
      <c r="D47" s="33" t="e">
        <f t="shared" ref="D47:D62" si="7">C47-C46</f>
        <v>#VALUE!</v>
      </c>
      <c r="E47" s="34" t="s">
        <v>65</v>
      </c>
      <c r="F47" s="35" t="e">
        <f t="shared" si="5"/>
        <v>#VALUE!</v>
      </c>
      <c r="G47" s="36"/>
      <c r="H47" s="35" t="e">
        <f t="shared" si="6"/>
        <v>#VALUE!</v>
      </c>
    </row>
    <row r="48" spans="1:8" ht="15" thickBot="1">
      <c r="A48" s="30">
        <v>5</v>
      </c>
      <c r="B48" s="31" t="s">
        <v>65</v>
      </c>
      <c r="C48" s="32" t="s">
        <v>65</v>
      </c>
      <c r="D48" s="33" t="e">
        <f t="shared" si="7"/>
        <v>#VALUE!</v>
      </c>
      <c r="E48" s="34" t="s">
        <v>65</v>
      </c>
      <c r="F48" s="35" t="e">
        <f t="shared" si="5"/>
        <v>#VALUE!</v>
      </c>
      <c r="G48" s="36"/>
      <c r="H48" s="35" t="e">
        <f t="shared" si="6"/>
        <v>#VALUE!</v>
      </c>
    </row>
    <row r="49" spans="1:8" ht="15" thickBot="1">
      <c r="A49" s="30">
        <v>6</v>
      </c>
      <c r="B49" s="31" t="s">
        <v>65</v>
      </c>
      <c r="C49" s="32" t="s">
        <v>65</v>
      </c>
      <c r="D49" s="33" t="e">
        <f t="shared" si="7"/>
        <v>#VALUE!</v>
      </c>
      <c r="E49" s="34" t="s">
        <v>65</v>
      </c>
      <c r="F49" s="35" t="e">
        <f t="shared" si="5"/>
        <v>#VALUE!</v>
      </c>
      <c r="G49" s="36"/>
      <c r="H49" s="35" t="e">
        <f t="shared" si="6"/>
        <v>#VALUE!</v>
      </c>
    </row>
    <row r="50" spans="1:8" ht="15" thickBot="1">
      <c r="A50" s="30">
        <v>7</v>
      </c>
      <c r="B50" s="31" t="s">
        <v>65</v>
      </c>
      <c r="C50" s="32" t="s">
        <v>65</v>
      </c>
      <c r="D50" s="33" t="e">
        <f t="shared" si="7"/>
        <v>#VALUE!</v>
      </c>
      <c r="E50" s="34" t="s">
        <v>65</v>
      </c>
      <c r="F50" s="35" t="e">
        <f t="shared" si="5"/>
        <v>#VALUE!</v>
      </c>
      <c r="G50" s="36"/>
      <c r="H50" s="35" t="e">
        <f t="shared" si="6"/>
        <v>#VALUE!</v>
      </c>
    </row>
    <row r="51" spans="1:8" ht="15" thickBot="1">
      <c r="A51" s="30">
        <v>8</v>
      </c>
      <c r="B51" s="31" t="s">
        <v>65</v>
      </c>
      <c r="C51" s="32" t="s">
        <v>65</v>
      </c>
      <c r="D51" s="33" t="e">
        <f t="shared" si="7"/>
        <v>#VALUE!</v>
      </c>
      <c r="E51" s="34" t="s">
        <v>65</v>
      </c>
      <c r="F51" s="35" t="e">
        <f t="shared" si="5"/>
        <v>#VALUE!</v>
      </c>
      <c r="G51" s="36"/>
      <c r="H51" s="35" t="e">
        <f t="shared" si="6"/>
        <v>#VALUE!</v>
      </c>
    </row>
    <row r="52" spans="1:8" ht="15" thickBot="1">
      <c r="A52" s="30">
        <v>9</v>
      </c>
      <c r="B52" s="31" t="s">
        <v>65</v>
      </c>
      <c r="C52" s="32" t="s">
        <v>65</v>
      </c>
      <c r="D52" s="33" t="e">
        <f t="shared" si="7"/>
        <v>#VALUE!</v>
      </c>
      <c r="E52" s="34" t="s">
        <v>65</v>
      </c>
      <c r="F52" s="35" t="e">
        <f t="shared" si="5"/>
        <v>#VALUE!</v>
      </c>
      <c r="G52" s="36"/>
      <c r="H52" s="35" t="e">
        <f t="shared" si="6"/>
        <v>#VALUE!</v>
      </c>
    </row>
    <row r="53" spans="1:8" ht="15" thickBot="1">
      <c r="A53" s="30">
        <v>10</v>
      </c>
      <c r="B53" s="31" t="s">
        <v>65</v>
      </c>
      <c r="C53" s="32" t="s">
        <v>65</v>
      </c>
      <c r="D53" s="33" t="e">
        <f t="shared" si="7"/>
        <v>#VALUE!</v>
      </c>
      <c r="E53" s="34" t="s">
        <v>65</v>
      </c>
      <c r="F53" s="35" t="e">
        <f t="shared" si="5"/>
        <v>#VALUE!</v>
      </c>
      <c r="G53" s="36"/>
      <c r="H53" s="35" t="e">
        <f t="shared" si="6"/>
        <v>#VALUE!</v>
      </c>
    </row>
    <row r="54" spans="1:8" ht="15" thickBot="1">
      <c r="A54" s="30">
        <v>11</v>
      </c>
      <c r="B54" s="31" t="s">
        <v>65</v>
      </c>
      <c r="C54" s="32" t="s">
        <v>65</v>
      </c>
      <c r="D54" s="33" t="e">
        <f t="shared" si="7"/>
        <v>#VALUE!</v>
      </c>
      <c r="E54" s="34" t="s">
        <v>65</v>
      </c>
      <c r="F54" s="35" t="e">
        <f t="shared" si="5"/>
        <v>#VALUE!</v>
      </c>
      <c r="G54" s="36"/>
      <c r="H54" s="35" t="e">
        <f t="shared" si="6"/>
        <v>#VALUE!</v>
      </c>
    </row>
    <row r="55" spans="1:8" ht="15" thickBot="1">
      <c r="A55" s="30">
        <v>12</v>
      </c>
      <c r="B55" s="31" t="s">
        <v>65</v>
      </c>
      <c r="C55" s="32" t="s">
        <v>65</v>
      </c>
      <c r="D55" s="33" t="e">
        <f t="shared" si="7"/>
        <v>#VALUE!</v>
      </c>
      <c r="E55" s="34" t="s">
        <v>65</v>
      </c>
      <c r="F55" s="35" t="e">
        <f t="shared" si="5"/>
        <v>#VALUE!</v>
      </c>
      <c r="G55" s="36"/>
      <c r="H55" s="35" t="e">
        <f t="shared" si="6"/>
        <v>#VALUE!</v>
      </c>
    </row>
    <row r="56" spans="1:8" ht="15" thickBot="1">
      <c r="A56" s="30">
        <v>13</v>
      </c>
      <c r="B56" s="31" t="s">
        <v>65</v>
      </c>
      <c r="C56" s="32" t="s">
        <v>65</v>
      </c>
      <c r="D56" s="33" t="e">
        <f t="shared" si="7"/>
        <v>#VALUE!</v>
      </c>
      <c r="E56" s="34" t="s">
        <v>65</v>
      </c>
      <c r="F56" s="35" t="e">
        <f t="shared" si="5"/>
        <v>#VALUE!</v>
      </c>
      <c r="G56" s="36"/>
      <c r="H56" s="35" t="e">
        <f t="shared" si="6"/>
        <v>#VALUE!</v>
      </c>
    </row>
    <row r="57" spans="1:8" ht="15" thickBot="1">
      <c r="A57" s="30">
        <v>14</v>
      </c>
      <c r="B57" s="31" t="s">
        <v>65</v>
      </c>
      <c r="C57" s="32" t="s">
        <v>65</v>
      </c>
      <c r="D57" s="33" t="e">
        <f t="shared" si="7"/>
        <v>#VALUE!</v>
      </c>
      <c r="E57" s="34" t="s">
        <v>65</v>
      </c>
      <c r="F57" s="35" t="e">
        <f t="shared" si="5"/>
        <v>#VALUE!</v>
      </c>
      <c r="G57" s="36"/>
      <c r="H57" s="35" t="e">
        <f t="shared" si="6"/>
        <v>#VALUE!</v>
      </c>
    </row>
    <row r="58" spans="1:8" ht="15" thickBot="1">
      <c r="A58" s="30">
        <v>15</v>
      </c>
      <c r="B58" s="31" t="s">
        <v>65</v>
      </c>
      <c r="C58" s="32" t="s">
        <v>65</v>
      </c>
      <c r="D58" s="33" t="e">
        <f t="shared" si="7"/>
        <v>#VALUE!</v>
      </c>
      <c r="E58" s="34" t="s">
        <v>65</v>
      </c>
      <c r="F58" s="35" t="e">
        <f t="shared" si="5"/>
        <v>#VALUE!</v>
      </c>
      <c r="G58" s="36"/>
      <c r="H58" s="35" t="e">
        <f t="shared" si="6"/>
        <v>#VALUE!</v>
      </c>
    </row>
    <row r="59" spans="1:8" ht="15" thickBot="1">
      <c r="A59" s="30">
        <v>16</v>
      </c>
      <c r="B59" s="31" t="s">
        <v>65</v>
      </c>
      <c r="C59" s="32" t="s">
        <v>65</v>
      </c>
      <c r="D59" s="33" t="e">
        <f t="shared" si="7"/>
        <v>#VALUE!</v>
      </c>
      <c r="E59" s="34" t="s">
        <v>65</v>
      </c>
      <c r="F59" s="35" t="e">
        <f t="shared" si="5"/>
        <v>#VALUE!</v>
      </c>
      <c r="G59" s="36"/>
      <c r="H59" s="35" t="e">
        <f t="shared" si="6"/>
        <v>#VALUE!</v>
      </c>
    </row>
    <row r="60" spans="1:8" ht="15" thickBot="1">
      <c r="A60" s="30">
        <v>17</v>
      </c>
      <c r="B60" s="31" t="s">
        <v>65</v>
      </c>
      <c r="C60" s="32" t="s">
        <v>65</v>
      </c>
      <c r="D60" s="33" t="e">
        <f t="shared" si="7"/>
        <v>#VALUE!</v>
      </c>
      <c r="E60" s="34" t="s">
        <v>65</v>
      </c>
      <c r="F60" s="35" t="e">
        <f t="shared" si="5"/>
        <v>#VALUE!</v>
      </c>
      <c r="G60" s="36"/>
      <c r="H60" s="35" t="e">
        <f t="shared" si="6"/>
        <v>#VALUE!</v>
      </c>
    </row>
    <row r="61" spans="1:8" ht="15" thickBot="1">
      <c r="A61" s="30">
        <v>18</v>
      </c>
      <c r="B61" s="31" t="s">
        <v>65</v>
      </c>
      <c r="C61" s="32" t="s">
        <v>65</v>
      </c>
      <c r="D61" s="33" t="e">
        <f t="shared" si="7"/>
        <v>#VALUE!</v>
      </c>
      <c r="E61" s="34" t="s">
        <v>65</v>
      </c>
      <c r="F61" s="35" t="e">
        <f t="shared" si="5"/>
        <v>#VALUE!</v>
      </c>
      <c r="G61" s="36"/>
      <c r="H61" s="35" t="e">
        <f t="shared" si="6"/>
        <v>#VALUE!</v>
      </c>
    </row>
    <row r="62" spans="1:8" ht="15" thickBot="1">
      <c r="A62" s="30">
        <v>19</v>
      </c>
      <c r="B62" s="31" t="s">
        <v>65</v>
      </c>
      <c r="C62" s="32" t="s">
        <v>65</v>
      </c>
      <c r="D62" s="33" t="e">
        <f t="shared" si="7"/>
        <v>#VALUE!</v>
      </c>
      <c r="E62" s="34" t="s">
        <v>65</v>
      </c>
      <c r="F62" s="35" t="e">
        <f t="shared" si="5"/>
        <v>#VALUE!</v>
      </c>
      <c r="G62" s="36"/>
      <c r="H62" s="35" t="e">
        <f t="shared" si="6"/>
        <v>#VALUE!</v>
      </c>
    </row>
    <row r="63" spans="1:8" ht="15" thickBot="1">
      <c r="A63" s="30">
        <v>20</v>
      </c>
      <c r="B63" s="31"/>
      <c r="C63" s="32"/>
      <c r="D63" s="33" t="e">
        <f>C63-C62</f>
        <v>#VALUE!</v>
      </c>
      <c r="E63" s="34"/>
      <c r="F63" s="35" t="e">
        <f t="shared" si="5"/>
        <v>#VALUE!</v>
      </c>
      <c r="G63" s="36"/>
      <c r="H63" s="35" t="e">
        <f t="shared" si="6"/>
        <v>#VALUE!</v>
      </c>
    </row>
    <row r="64" spans="1:8">
      <c r="A64" s="30" t="s">
        <v>87</v>
      </c>
      <c r="B64" s="37" t="s">
        <v>65</v>
      </c>
      <c r="C64" s="38" t="s">
        <v>65</v>
      </c>
      <c r="D64" s="33" t="e">
        <f>SUM(D44:D63)</f>
        <v>#VALUE!</v>
      </c>
      <c r="E64" s="39" t="e">
        <f>AVERAGE(E44:E62)</f>
        <v>#DIV/0!</v>
      </c>
      <c r="F64" s="35" t="e">
        <f>AVERAGE(F44:F62)</f>
        <v>#VALUE!</v>
      </c>
      <c r="G64" s="40" t="e">
        <f>AVERAGE(G44:G63)</f>
        <v>#DIV/0!</v>
      </c>
      <c r="H64" s="35" t="e">
        <f>AVERAGE(H45:H63)</f>
        <v>#DIV/0!</v>
      </c>
    </row>
  </sheetData>
  <pageMargins left="0.7" right="0.7" top="0.75" bottom="0.75" header="0.3" footer="0.3"/>
  <pageSetup paperSize="9" orientation="portrait" r:id="rId1"/>
  <headerFooter>
    <oddHeader>&amp;C4. Vandforbrug</oddHeader>
    <oddFooter>Side &amp;P af &amp;N</oddFooter>
  </headerFooter>
  <rowBreaks count="1" manualBreakCount="1">
    <brk id="3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43214-058C-4468-BACB-9F6ED888018E}">
  <sheetPr>
    <tabColor rgb="FF0070C0"/>
  </sheetPr>
  <dimension ref="A1:F64"/>
  <sheetViews>
    <sheetView workbookViewId="0">
      <selection activeCell="A3" sqref="A3"/>
    </sheetView>
  </sheetViews>
  <sheetFormatPr defaultRowHeight="14.4"/>
  <cols>
    <col min="1" max="1" width="13.88671875" customWidth="1"/>
    <col min="2" max="2" width="26.33203125" customWidth="1"/>
    <col min="3" max="3" width="11.44140625" customWidth="1"/>
    <col min="4" max="4" width="36.88671875" customWidth="1"/>
  </cols>
  <sheetData>
    <row r="1" spans="1:4" s="118" customFormat="1" ht="17.399999999999999">
      <c r="A1" s="71" t="s">
        <v>721</v>
      </c>
      <c r="B1" s="118" t="s">
        <v>455</v>
      </c>
    </row>
    <row r="2" spans="1:4" ht="15" thickBot="1">
      <c r="A2" s="85"/>
    </row>
    <row r="3" spans="1:4" s="117" customFormat="1" ht="26.1" customHeight="1" thickBot="1">
      <c r="A3" s="114" t="s">
        <v>722</v>
      </c>
      <c r="B3" s="115" t="s">
        <v>65</v>
      </c>
      <c r="C3" s="116" t="s">
        <v>66</v>
      </c>
      <c r="D3" s="115" t="s">
        <v>65</v>
      </c>
    </row>
    <row r="4" spans="1:4" ht="15.6">
      <c r="A4" s="100"/>
    </row>
    <row r="5" spans="1:4">
      <c r="A5" s="101"/>
    </row>
    <row r="6" spans="1:4" ht="24.6">
      <c r="B6" s="102" t="s">
        <v>456</v>
      </c>
    </row>
    <row r="7" spans="1:4">
      <c r="B7" s="85"/>
    </row>
    <row r="8" spans="1:4">
      <c r="B8" s="79" t="s">
        <v>711</v>
      </c>
    </row>
    <row r="9" spans="1:4">
      <c r="B9" s="101"/>
    </row>
    <row r="10" spans="1:4">
      <c r="B10" s="101" t="s">
        <v>457</v>
      </c>
    </row>
    <row r="11" spans="1:4">
      <c r="B11" s="83" t="s">
        <v>458</v>
      </c>
    </row>
    <row r="12" spans="1:4">
      <c r="B12" s="83" t="s">
        <v>459</v>
      </c>
    </row>
    <row r="13" spans="1:4">
      <c r="B13" s="83" t="s">
        <v>460</v>
      </c>
    </row>
    <row r="14" spans="1:4">
      <c r="B14" s="101"/>
    </row>
    <row r="15" spans="1:4">
      <c r="B15" s="101" t="s">
        <v>461</v>
      </c>
    </row>
    <row r="16" spans="1:4">
      <c r="B16" s="83" t="s">
        <v>462</v>
      </c>
    </row>
    <row r="17" spans="2:2">
      <c r="B17" s="83" t="s">
        <v>463</v>
      </c>
    </row>
    <row r="18" spans="2:2">
      <c r="B18" s="83" t="s">
        <v>464</v>
      </c>
    </row>
    <row r="19" spans="2:2">
      <c r="B19" s="83" t="s">
        <v>465</v>
      </c>
    </row>
    <row r="20" spans="2:2">
      <c r="B20" s="101"/>
    </row>
    <row r="21" spans="2:2">
      <c r="B21" s="101" t="s">
        <v>466</v>
      </c>
    </row>
    <row r="22" spans="2:2">
      <c r="B22" s="83" t="s">
        <v>467</v>
      </c>
    </row>
    <row r="23" spans="2:2">
      <c r="B23" s="83" t="s">
        <v>468</v>
      </c>
    </row>
    <row r="24" spans="2:2">
      <c r="B24" s="103"/>
    </row>
    <row r="25" spans="2:2">
      <c r="B25" s="79" t="s">
        <v>469</v>
      </c>
    </row>
    <row r="26" spans="2:2">
      <c r="B26" s="79"/>
    </row>
    <row r="27" spans="2:2">
      <c r="B27" s="101" t="s">
        <v>470</v>
      </c>
    </row>
    <row r="28" spans="2:2">
      <c r="B28" s="83" t="s">
        <v>471</v>
      </c>
    </row>
    <row r="29" spans="2:2">
      <c r="B29" s="83" t="s">
        <v>472</v>
      </c>
    </row>
    <row r="30" spans="2:2">
      <c r="B30" s="79"/>
    </row>
    <row r="31" spans="2:2">
      <c r="B31" s="79" t="s">
        <v>473</v>
      </c>
    </row>
    <row r="32" spans="2:2">
      <c r="B32" s="79"/>
    </row>
    <row r="33" spans="1:6">
      <c r="B33" s="101" t="s">
        <v>474</v>
      </c>
    </row>
    <row r="34" spans="1:6">
      <c r="B34" s="83" t="s">
        <v>475</v>
      </c>
    </row>
    <row r="35" spans="1:6" ht="15.6">
      <c r="A35" s="100"/>
    </row>
    <row r="36" spans="1:6" ht="15.6">
      <c r="A36" s="100"/>
    </row>
    <row r="37" spans="1:6" ht="16.2">
      <c r="A37" s="78" t="s">
        <v>476</v>
      </c>
    </row>
    <row r="38" spans="1:6" ht="15.6">
      <c r="A38" s="100"/>
    </row>
    <row r="39" spans="1:6" ht="18.600000000000001" thickBot="1">
      <c r="A39" s="104"/>
      <c r="B39" s="105" t="s">
        <v>107</v>
      </c>
      <c r="C39" s="105" t="s">
        <v>108</v>
      </c>
      <c r="D39" s="106" t="s">
        <v>109</v>
      </c>
      <c r="E39" s="105" t="s">
        <v>120</v>
      </c>
      <c r="F39" s="105" t="s">
        <v>110</v>
      </c>
    </row>
    <row r="40" spans="1:6" ht="15" thickBot="1">
      <c r="A40" s="107"/>
      <c r="B40" s="108" t="s">
        <v>114</v>
      </c>
      <c r="C40" s="108" t="s">
        <v>112</v>
      </c>
      <c r="D40" s="109" t="s">
        <v>59</v>
      </c>
      <c r="E40" s="108" t="s">
        <v>118</v>
      </c>
      <c r="F40" s="108" t="s">
        <v>111</v>
      </c>
    </row>
    <row r="41" spans="1:6" ht="15" thickBot="1">
      <c r="A41" s="107"/>
      <c r="B41" s="108" t="s">
        <v>115</v>
      </c>
      <c r="C41" s="108" t="s">
        <v>112</v>
      </c>
      <c r="D41" s="109" t="s">
        <v>117</v>
      </c>
      <c r="E41" s="108"/>
      <c r="F41" s="108" t="s">
        <v>121</v>
      </c>
    </row>
    <row r="42" spans="1:6" ht="18.600000000000001" thickBot="1">
      <c r="A42" s="107"/>
      <c r="B42" s="108" t="s">
        <v>116</v>
      </c>
      <c r="C42" s="108" t="s">
        <v>113</v>
      </c>
      <c r="D42" s="109" t="s">
        <v>59</v>
      </c>
      <c r="E42" s="108" t="s">
        <v>119</v>
      </c>
      <c r="F42" s="108" t="s">
        <v>122</v>
      </c>
    </row>
    <row r="43" spans="1:6" ht="15" thickBot="1">
      <c r="A43" s="110">
        <v>1</v>
      </c>
      <c r="B43" s="111"/>
      <c r="C43" s="111" t="s">
        <v>65</v>
      </c>
      <c r="D43" s="112"/>
      <c r="E43" s="111"/>
      <c r="F43" s="111"/>
    </row>
    <row r="44" spans="1:6" ht="15" thickBot="1">
      <c r="A44" s="110">
        <v>2</v>
      </c>
      <c r="B44" s="111" t="s">
        <v>65</v>
      </c>
      <c r="C44" s="111" t="s">
        <v>65</v>
      </c>
      <c r="D44" s="112"/>
      <c r="E44" s="111"/>
      <c r="F44" s="111"/>
    </row>
    <row r="45" spans="1:6" ht="15" thickBot="1">
      <c r="A45" s="110">
        <v>3</v>
      </c>
      <c r="B45" s="111" t="s">
        <v>65</v>
      </c>
      <c r="C45" s="111" t="s">
        <v>65</v>
      </c>
      <c r="D45" s="112"/>
      <c r="E45" s="111"/>
      <c r="F45" s="111"/>
    </row>
    <row r="46" spans="1:6" ht="15" thickBot="1">
      <c r="A46" s="110">
        <v>4</v>
      </c>
      <c r="B46" s="111" t="s">
        <v>65</v>
      </c>
      <c r="C46" s="111" t="s">
        <v>65</v>
      </c>
      <c r="D46" s="112"/>
      <c r="E46" s="111"/>
      <c r="F46" s="111"/>
    </row>
    <row r="47" spans="1:6" ht="15" thickBot="1">
      <c r="A47" s="110">
        <v>5</v>
      </c>
      <c r="B47" s="111" t="s">
        <v>65</v>
      </c>
      <c r="C47" s="111" t="s">
        <v>65</v>
      </c>
      <c r="D47" s="112"/>
      <c r="E47" s="111"/>
      <c r="F47" s="111"/>
    </row>
    <row r="48" spans="1:6" ht="15" thickBot="1">
      <c r="A48" s="110">
        <v>6</v>
      </c>
      <c r="B48" s="111" t="s">
        <v>65</v>
      </c>
      <c r="C48" s="111" t="s">
        <v>65</v>
      </c>
      <c r="D48" s="112"/>
      <c r="E48" s="111"/>
      <c r="F48" s="111"/>
    </row>
    <row r="49" spans="1:6" ht="15" thickBot="1">
      <c r="A49" s="110">
        <v>7</v>
      </c>
      <c r="B49" s="111" t="s">
        <v>65</v>
      </c>
      <c r="C49" s="111" t="s">
        <v>65</v>
      </c>
      <c r="D49" s="112"/>
      <c r="E49" s="111"/>
      <c r="F49" s="111"/>
    </row>
    <row r="50" spans="1:6" ht="15" thickBot="1">
      <c r="A50" s="110">
        <v>8</v>
      </c>
      <c r="B50" s="111" t="s">
        <v>65</v>
      </c>
      <c r="C50" s="111" t="s">
        <v>65</v>
      </c>
      <c r="D50" s="112"/>
      <c r="E50" s="111"/>
      <c r="F50" s="111"/>
    </row>
    <row r="51" spans="1:6" ht="15" thickBot="1">
      <c r="A51" s="110">
        <v>9</v>
      </c>
      <c r="B51" s="111" t="s">
        <v>65</v>
      </c>
      <c r="C51" s="111" t="s">
        <v>65</v>
      </c>
      <c r="D51" s="112"/>
      <c r="E51" s="111"/>
      <c r="F51" s="111"/>
    </row>
    <row r="52" spans="1:6" ht="15" thickBot="1">
      <c r="A52" s="110">
        <v>10</v>
      </c>
      <c r="B52" s="111" t="s">
        <v>65</v>
      </c>
      <c r="C52" s="111" t="s">
        <v>65</v>
      </c>
      <c r="D52" s="112"/>
      <c r="E52" s="111"/>
      <c r="F52" s="111"/>
    </row>
    <row r="53" spans="1:6" ht="15" thickBot="1">
      <c r="A53" s="110">
        <v>11</v>
      </c>
      <c r="B53" s="111" t="s">
        <v>65</v>
      </c>
      <c r="C53" s="111" t="s">
        <v>65</v>
      </c>
      <c r="D53" s="112"/>
      <c r="E53" s="111"/>
      <c r="F53" s="111"/>
    </row>
    <row r="54" spans="1:6" ht="15" thickBot="1">
      <c r="A54" s="110">
        <v>12</v>
      </c>
      <c r="B54" s="111" t="s">
        <v>65</v>
      </c>
      <c r="C54" s="111" t="s">
        <v>65</v>
      </c>
      <c r="D54" s="112"/>
      <c r="E54" s="111"/>
      <c r="F54" s="111"/>
    </row>
    <row r="55" spans="1:6" ht="15" thickBot="1">
      <c r="A55" s="110">
        <v>13</v>
      </c>
      <c r="B55" s="111" t="s">
        <v>65</v>
      </c>
      <c r="C55" s="111" t="s">
        <v>65</v>
      </c>
      <c r="D55" s="112"/>
      <c r="E55" s="111"/>
      <c r="F55" s="111"/>
    </row>
    <row r="56" spans="1:6" ht="15" thickBot="1">
      <c r="A56" s="110">
        <v>14</v>
      </c>
      <c r="B56" s="111" t="s">
        <v>65</v>
      </c>
      <c r="C56" s="111" t="s">
        <v>65</v>
      </c>
      <c r="D56" s="112"/>
      <c r="E56" s="111"/>
      <c r="F56" s="111"/>
    </row>
    <row r="57" spans="1:6" ht="15" thickBot="1">
      <c r="A57" s="110">
        <v>15</v>
      </c>
      <c r="B57" s="111" t="s">
        <v>65</v>
      </c>
      <c r="C57" s="111" t="s">
        <v>65</v>
      </c>
      <c r="D57" s="112"/>
      <c r="E57" s="111"/>
      <c r="F57" s="111"/>
    </row>
    <row r="58" spans="1:6" ht="15" thickBot="1">
      <c r="A58" s="110">
        <v>16</v>
      </c>
      <c r="B58" s="111" t="s">
        <v>65</v>
      </c>
      <c r="C58" s="111" t="s">
        <v>65</v>
      </c>
      <c r="D58" s="112"/>
      <c r="E58" s="111"/>
      <c r="F58" s="111"/>
    </row>
    <row r="59" spans="1:6" ht="15" thickBot="1">
      <c r="A59" s="110">
        <v>17</v>
      </c>
      <c r="B59" s="111" t="s">
        <v>65</v>
      </c>
      <c r="C59" s="111" t="s">
        <v>65</v>
      </c>
      <c r="D59" s="112"/>
      <c r="E59" s="111"/>
      <c r="F59" s="111"/>
    </row>
    <row r="60" spans="1:6" ht="15" thickBot="1">
      <c r="A60" s="110">
        <v>18</v>
      </c>
      <c r="B60" s="111" t="s">
        <v>65</v>
      </c>
      <c r="C60" s="111" t="s">
        <v>65</v>
      </c>
      <c r="D60" s="112"/>
      <c r="E60" s="111"/>
      <c r="F60" s="111"/>
    </row>
    <row r="61" spans="1:6" ht="15" thickBot="1">
      <c r="A61" s="110">
        <v>19</v>
      </c>
      <c r="B61" s="111" t="s">
        <v>65</v>
      </c>
      <c r="C61" s="111" t="s">
        <v>65</v>
      </c>
      <c r="D61" s="112"/>
      <c r="E61" s="111"/>
      <c r="F61" s="111"/>
    </row>
    <row r="62" spans="1:6" ht="15" thickBot="1">
      <c r="A62" s="110">
        <v>20</v>
      </c>
      <c r="B62" s="111" t="s">
        <v>65</v>
      </c>
      <c r="C62" s="111" t="s">
        <v>65</v>
      </c>
      <c r="D62" s="112"/>
      <c r="E62" s="111"/>
      <c r="F62" s="111"/>
    </row>
    <row r="63" spans="1:6" ht="15.6">
      <c r="A63" s="100"/>
    </row>
    <row r="64" spans="1:6">
      <c r="A64" s="47" t="s">
        <v>477</v>
      </c>
    </row>
  </sheetData>
  <pageMargins left="0.7" right="0.7" top="0.75" bottom="0.75" header="0.3" footer="0.3"/>
  <pageSetup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89A41-60A7-49D3-B701-8C25A500E8B5}">
  <sheetPr>
    <tabColor rgb="FF0070C0"/>
  </sheetPr>
  <dimension ref="A1:B92"/>
  <sheetViews>
    <sheetView workbookViewId="0">
      <selection activeCell="A4" sqref="A4"/>
    </sheetView>
  </sheetViews>
  <sheetFormatPr defaultRowHeight="14.4"/>
  <cols>
    <col min="1" max="1" width="20.33203125" customWidth="1"/>
    <col min="2" max="2" width="79.5546875" customWidth="1"/>
  </cols>
  <sheetData>
    <row r="1" spans="1:2" ht="19.8">
      <c r="A1" s="118" t="s">
        <v>551</v>
      </c>
    </row>
    <row r="2" spans="1:2" ht="15" thickBot="1"/>
    <row r="3" spans="1:2" ht="15" thickBot="1">
      <c r="A3" s="73"/>
      <c r="B3" s="74" t="s">
        <v>0</v>
      </c>
    </row>
    <row r="4" spans="1:2" ht="15" thickBot="1">
      <c r="A4" s="75" t="s">
        <v>707</v>
      </c>
      <c r="B4" s="76" t="s">
        <v>380</v>
      </c>
    </row>
    <row r="5" spans="1:2" ht="15" thickBot="1">
      <c r="A5" s="75" t="s">
        <v>94</v>
      </c>
      <c r="B5" s="76" t="s">
        <v>380</v>
      </c>
    </row>
    <row r="6" spans="1:2" ht="15" thickBot="1">
      <c r="A6" s="75" t="s">
        <v>70</v>
      </c>
      <c r="B6" s="76" t="s">
        <v>380</v>
      </c>
    </row>
    <row r="7" spans="1:2">
      <c r="A7" s="244" t="s">
        <v>381</v>
      </c>
      <c r="B7" s="246" t="s">
        <v>478</v>
      </c>
    </row>
    <row r="8" spans="1:2" ht="33.9" customHeight="1" thickBot="1">
      <c r="A8" s="245"/>
      <c r="B8" s="247"/>
    </row>
    <row r="9" spans="1:2">
      <c r="A9" s="51"/>
    </row>
    <row r="10" spans="1:2" ht="15" thickBot="1">
      <c r="A10" s="86" t="s">
        <v>396</v>
      </c>
    </row>
    <row r="11" spans="1:2" ht="16.5" customHeight="1" thickBot="1">
      <c r="A11" s="87"/>
      <c r="B11" s="88" t="s">
        <v>397</v>
      </c>
    </row>
    <row r="12" spans="1:2" ht="15" thickBot="1">
      <c r="A12" s="89" t="s">
        <v>398</v>
      </c>
      <c r="B12" s="90" t="s">
        <v>399</v>
      </c>
    </row>
    <row r="13" spans="1:2" ht="15" thickBot="1">
      <c r="A13" s="91" t="s">
        <v>400</v>
      </c>
      <c r="B13" s="92" t="s">
        <v>65</v>
      </c>
    </row>
    <row r="14" spans="1:2" ht="15" thickBot="1">
      <c r="A14" s="91" t="s">
        <v>401</v>
      </c>
      <c r="B14" s="92" t="s">
        <v>65</v>
      </c>
    </row>
    <row r="15" spans="1:2" ht="15" thickBot="1">
      <c r="A15" s="91" t="s">
        <v>402</v>
      </c>
      <c r="B15" s="92" t="s">
        <v>65</v>
      </c>
    </row>
    <row r="16" spans="1:2" ht="15" thickBot="1">
      <c r="A16" s="91" t="s">
        <v>403</v>
      </c>
      <c r="B16" s="92" t="s">
        <v>65</v>
      </c>
    </row>
    <row r="17" spans="1:2" ht="15" thickBot="1">
      <c r="A17" s="91" t="s">
        <v>404</v>
      </c>
      <c r="B17" s="92" t="s">
        <v>65</v>
      </c>
    </row>
    <row r="18" spans="1:2" ht="15" thickBot="1">
      <c r="A18" s="91" t="s">
        <v>405</v>
      </c>
      <c r="B18" s="92" t="s">
        <v>65</v>
      </c>
    </row>
    <row r="19" spans="1:2" ht="15" thickBot="1">
      <c r="A19" s="91" t="s">
        <v>406</v>
      </c>
      <c r="B19" s="92" t="s">
        <v>65</v>
      </c>
    </row>
    <row r="20" spans="1:2" ht="29.1" customHeight="1" thickBot="1">
      <c r="A20" s="93" t="s">
        <v>407</v>
      </c>
      <c r="B20" s="94" t="s">
        <v>65</v>
      </c>
    </row>
    <row r="21" spans="1:2" ht="21.9" customHeight="1" thickBot="1">
      <c r="A21" s="93" t="s">
        <v>408</v>
      </c>
      <c r="B21" s="94" t="s">
        <v>65</v>
      </c>
    </row>
    <row r="22" spans="1:2" ht="26.1" customHeight="1" thickBot="1">
      <c r="A22" s="93" t="s">
        <v>409</v>
      </c>
      <c r="B22" s="94" t="s">
        <v>65</v>
      </c>
    </row>
    <row r="23" spans="1:2" ht="22.5" customHeight="1" thickBot="1">
      <c r="A23" s="93" t="s">
        <v>410</v>
      </c>
      <c r="B23" s="94" t="s">
        <v>65</v>
      </c>
    </row>
    <row r="24" spans="1:2" ht="18.899999999999999" customHeight="1" thickBot="1">
      <c r="A24" s="93" t="s">
        <v>411</v>
      </c>
      <c r="B24" s="94" t="s">
        <v>65</v>
      </c>
    </row>
    <row r="25" spans="1:2">
      <c r="A25" s="86"/>
    </row>
    <row r="26" spans="1:2" ht="15" thickBot="1">
      <c r="A26" s="86" t="s">
        <v>412</v>
      </c>
    </row>
    <row r="27" spans="1:2" ht="15" thickBot="1">
      <c r="A27" s="87"/>
      <c r="B27" s="88"/>
    </row>
    <row r="28" spans="1:2">
      <c r="A28" s="238"/>
      <c r="B28" s="240" t="s">
        <v>65</v>
      </c>
    </row>
    <row r="29" spans="1:2" ht="15" thickBot="1">
      <c r="A29" s="239"/>
      <c r="B29" s="241"/>
    </row>
    <row r="30" spans="1:2">
      <c r="A30" s="238"/>
      <c r="B30" s="240" t="s">
        <v>65</v>
      </c>
    </row>
    <row r="31" spans="1:2" ht="15" thickBot="1">
      <c r="A31" s="239"/>
      <c r="B31" s="241"/>
    </row>
    <row r="32" spans="1:2">
      <c r="A32" s="238"/>
      <c r="B32" s="240" t="s">
        <v>65</v>
      </c>
    </row>
    <row r="33" spans="1:2" ht="15" thickBot="1">
      <c r="A33" s="239"/>
      <c r="B33" s="241"/>
    </row>
    <row r="34" spans="1:2">
      <c r="A34" s="238"/>
      <c r="B34" s="240" t="s">
        <v>65</v>
      </c>
    </row>
    <row r="35" spans="1:2" ht="15" thickBot="1">
      <c r="A35" s="239"/>
      <c r="B35" s="241"/>
    </row>
    <row r="36" spans="1:2">
      <c r="A36" s="238"/>
      <c r="B36" s="240" t="s">
        <v>65</v>
      </c>
    </row>
    <row r="37" spans="1:2" ht="15" thickBot="1">
      <c r="A37" s="242"/>
      <c r="B37" s="243"/>
    </row>
    <row r="38" spans="1:2">
      <c r="A38" s="86"/>
    </row>
    <row r="39" spans="1:2">
      <c r="B39" s="98" t="s">
        <v>454</v>
      </c>
    </row>
    <row r="41" spans="1:2">
      <c r="B41" s="95" t="s">
        <v>413</v>
      </c>
    </row>
    <row r="42" spans="1:2">
      <c r="B42" s="99" t="s">
        <v>414</v>
      </c>
    </row>
    <row r="43" spans="1:2">
      <c r="B43" s="99" t="s">
        <v>415</v>
      </c>
    </row>
    <row r="44" spans="1:2" ht="24">
      <c r="B44" s="99" t="s">
        <v>453</v>
      </c>
    </row>
    <row r="45" spans="1:2">
      <c r="B45" s="99" t="s">
        <v>416</v>
      </c>
    </row>
    <row r="46" spans="1:2">
      <c r="B46" s="99" t="s">
        <v>417</v>
      </c>
    </row>
    <row r="47" spans="1:2">
      <c r="B47" s="95"/>
    </row>
    <row r="48" spans="1:2">
      <c r="B48" s="95" t="s">
        <v>418</v>
      </c>
    </row>
    <row r="49" spans="2:2">
      <c r="B49" s="99" t="s">
        <v>419</v>
      </c>
    </row>
    <row r="50" spans="2:2" ht="34.799999999999997">
      <c r="B50" s="99" t="s">
        <v>446</v>
      </c>
    </row>
    <row r="51" spans="2:2" ht="23.4">
      <c r="B51" s="99" t="s">
        <v>420</v>
      </c>
    </row>
    <row r="52" spans="2:2">
      <c r="B52" s="99" t="s">
        <v>421</v>
      </c>
    </row>
    <row r="53" spans="2:2">
      <c r="B53" s="95"/>
    </row>
    <row r="54" spans="2:2">
      <c r="B54" s="95" t="s">
        <v>422</v>
      </c>
    </row>
    <row r="55" spans="2:2" ht="24">
      <c r="B55" s="99" t="s">
        <v>448</v>
      </c>
    </row>
    <row r="56" spans="2:2" ht="24">
      <c r="B56" s="99" t="s">
        <v>449</v>
      </c>
    </row>
    <row r="57" spans="2:2" ht="24">
      <c r="B57" s="99" t="s">
        <v>450</v>
      </c>
    </row>
    <row r="58" spans="2:2" ht="34.799999999999997">
      <c r="B58" s="99" t="s">
        <v>451</v>
      </c>
    </row>
    <row r="59" spans="2:2" ht="24">
      <c r="B59" s="99" t="s">
        <v>452</v>
      </c>
    </row>
    <row r="60" spans="2:2" ht="23.4">
      <c r="B60" s="99" t="s">
        <v>447</v>
      </c>
    </row>
    <row r="61" spans="2:2">
      <c r="B61" s="95"/>
    </row>
    <row r="62" spans="2:2">
      <c r="B62" s="95" t="s">
        <v>423</v>
      </c>
    </row>
    <row r="63" spans="2:2">
      <c r="B63" s="96" t="s">
        <v>424</v>
      </c>
    </row>
    <row r="64" spans="2:2">
      <c r="B64" s="96" t="s">
        <v>425</v>
      </c>
    </row>
    <row r="65" spans="2:2">
      <c r="B65" s="96" t="s">
        <v>426</v>
      </c>
    </row>
    <row r="66" spans="2:2">
      <c r="B66" s="96" t="s">
        <v>427</v>
      </c>
    </row>
    <row r="67" spans="2:2">
      <c r="B67" s="96" t="s">
        <v>428</v>
      </c>
    </row>
    <row r="68" spans="2:2">
      <c r="B68" s="96" t="s">
        <v>429</v>
      </c>
    </row>
    <row r="69" spans="2:2">
      <c r="B69" s="97"/>
    </row>
    <row r="70" spans="2:2">
      <c r="B70" s="95" t="s">
        <v>430</v>
      </c>
    </row>
    <row r="71" spans="2:2">
      <c r="B71" s="96" t="s">
        <v>431</v>
      </c>
    </row>
    <row r="72" spans="2:2">
      <c r="B72" s="96" t="s">
        <v>432</v>
      </c>
    </row>
    <row r="73" spans="2:2">
      <c r="B73" s="95"/>
    </row>
    <row r="74" spans="2:2">
      <c r="B74" s="95" t="s">
        <v>433</v>
      </c>
    </row>
    <row r="75" spans="2:2">
      <c r="B75" s="96" t="s">
        <v>432</v>
      </c>
    </row>
    <row r="76" spans="2:2">
      <c r="B76" s="96" t="s">
        <v>434</v>
      </c>
    </row>
    <row r="77" spans="2:2">
      <c r="B77" s="95"/>
    </row>
    <row r="78" spans="2:2">
      <c r="B78" s="95" t="s">
        <v>435</v>
      </c>
    </row>
    <row r="79" spans="2:2">
      <c r="B79" s="96" t="s">
        <v>432</v>
      </c>
    </row>
    <row r="80" spans="2:2">
      <c r="B80" s="96" t="s">
        <v>436</v>
      </c>
    </row>
    <row r="81" spans="1:2">
      <c r="B81" s="95"/>
    </row>
    <row r="82" spans="1:2">
      <c r="B82" s="95" t="s">
        <v>437</v>
      </c>
    </row>
    <row r="83" spans="1:2">
      <c r="B83" s="96" t="s">
        <v>438</v>
      </c>
    </row>
    <row r="84" spans="1:2">
      <c r="B84" s="96" t="s">
        <v>439</v>
      </c>
    </row>
    <row r="85" spans="1:2">
      <c r="B85" s="95"/>
    </row>
    <row r="86" spans="1:2">
      <c r="B86" s="95" t="s">
        <v>440</v>
      </c>
    </row>
    <row r="87" spans="1:2">
      <c r="B87" s="96" t="s">
        <v>441</v>
      </c>
    </row>
    <row r="88" spans="1:2">
      <c r="B88" s="96" t="s">
        <v>442</v>
      </c>
    </row>
    <row r="89" spans="1:2">
      <c r="B89" s="96" t="s">
        <v>443</v>
      </c>
    </row>
    <row r="90" spans="1:2">
      <c r="B90" s="96" t="s">
        <v>444</v>
      </c>
    </row>
    <row r="91" spans="1:2">
      <c r="B91" s="96" t="s">
        <v>445</v>
      </c>
    </row>
    <row r="92" spans="1:2" ht="16.2">
      <c r="A92" s="78"/>
    </row>
  </sheetData>
  <mergeCells count="12">
    <mergeCell ref="A7:A8"/>
    <mergeCell ref="B7:B8"/>
    <mergeCell ref="A28:A29"/>
    <mergeCell ref="B28:B29"/>
    <mergeCell ref="A30:A31"/>
    <mergeCell ref="B30:B31"/>
    <mergeCell ref="A32:A33"/>
    <mergeCell ref="B32:B33"/>
    <mergeCell ref="A34:A35"/>
    <mergeCell ref="B34:B35"/>
    <mergeCell ref="A36:A37"/>
    <mergeCell ref="B36:B3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F26"/>
  <sheetViews>
    <sheetView view="pageLayout" zoomScaleNormal="100" workbookViewId="0">
      <selection activeCell="D4" sqref="D4"/>
    </sheetView>
  </sheetViews>
  <sheetFormatPr defaultRowHeight="14.4"/>
  <cols>
    <col min="2" max="2" width="11.88671875" customWidth="1"/>
    <col min="3" max="3" width="15.88671875" customWidth="1"/>
    <col min="4" max="4" width="15.44140625" customWidth="1"/>
    <col min="5" max="5" width="11" customWidth="1"/>
  </cols>
  <sheetData>
    <row r="1" spans="1:6" ht="17.399999999999999">
      <c r="A1" s="118" t="s">
        <v>719</v>
      </c>
    </row>
    <row r="3" spans="1:6">
      <c r="A3" s="12" t="s">
        <v>88</v>
      </c>
      <c r="B3" s="7" t="s">
        <v>92</v>
      </c>
      <c r="C3" s="42">
        <v>40909</v>
      </c>
      <c r="D3" s="6"/>
      <c r="E3" s="41"/>
      <c r="F3" s="6"/>
    </row>
    <row r="4" spans="1:6" ht="18">
      <c r="A4" s="123"/>
      <c r="B4" s="123" t="s">
        <v>70</v>
      </c>
      <c r="C4" s="123" t="s">
        <v>89</v>
      </c>
      <c r="D4" s="123" t="s">
        <v>90</v>
      </c>
      <c r="E4" s="123" t="s">
        <v>73</v>
      </c>
      <c r="F4" s="123" t="s">
        <v>91</v>
      </c>
    </row>
    <row r="5" spans="1:6">
      <c r="A5" s="13">
        <v>0</v>
      </c>
      <c r="B5" s="14">
        <v>40909</v>
      </c>
      <c r="C5" s="15">
        <v>12000</v>
      </c>
      <c r="D5" s="15">
        <v>155000</v>
      </c>
      <c r="E5" s="15">
        <v>30</v>
      </c>
      <c r="F5" s="43">
        <f>C5/D5</f>
        <v>7.7419354838709681E-2</v>
      </c>
    </row>
    <row r="6" spans="1:6">
      <c r="A6" s="13">
        <v>0</v>
      </c>
      <c r="B6" s="14">
        <v>40969</v>
      </c>
      <c r="C6" s="15">
        <v>15000</v>
      </c>
      <c r="D6" s="15">
        <v>300000</v>
      </c>
      <c r="E6" s="15">
        <f>B6-B5</f>
        <v>60</v>
      </c>
      <c r="F6" s="43">
        <f>C6/D6</f>
        <v>0.05</v>
      </c>
    </row>
    <row r="7" spans="1:6">
      <c r="A7" s="17">
        <v>1</v>
      </c>
      <c r="B7" s="49"/>
      <c r="C7" s="48"/>
      <c r="D7" s="121"/>
      <c r="E7" s="119">
        <f>B7-C3</f>
        <v>-40909</v>
      </c>
      <c r="F7" s="120" t="e">
        <f>C7/D7</f>
        <v>#DIV/0!</v>
      </c>
    </row>
    <row r="8" spans="1:6">
      <c r="A8" s="17">
        <v>2</v>
      </c>
      <c r="B8" s="49"/>
      <c r="C8" s="48"/>
      <c r="D8" s="121"/>
      <c r="E8" s="119">
        <f>B8-B7</f>
        <v>0</v>
      </c>
      <c r="F8" s="120" t="e">
        <f t="shared" ref="F8:F25" si="0">C8/D8</f>
        <v>#DIV/0!</v>
      </c>
    </row>
    <row r="9" spans="1:6">
      <c r="A9" s="17">
        <v>3</v>
      </c>
      <c r="B9" s="49" t="s">
        <v>65</v>
      </c>
      <c r="C9" s="48" t="s">
        <v>65</v>
      </c>
      <c r="D9" s="121"/>
      <c r="E9" s="119" t="e">
        <f t="shared" ref="E9:E25" si="1">B9-B8</f>
        <v>#VALUE!</v>
      </c>
      <c r="F9" s="120" t="e">
        <f t="shared" si="0"/>
        <v>#VALUE!</v>
      </c>
    </row>
    <row r="10" spans="1:6">
      <c r="A10" s="17">
        <v>4</v>
      </c>
      <c r="B10" s="49" t="s">
        <v>65</v>
      </c>
      <c r="C10" s="48" t="s">
        <v>65</v>
      </c>
      <c r="D10" s="121"/>
      <c r="E10" s="119" t="e">
        <f t="shared" si="1"/>
        <v>#VALUE!</v>
      </c>
      <c r="F10" s="120" t="e">
        <f t="shared" si="0"/>
        <v>#VALUE!</v>
      </c>
    </row>
    <row r="11" spans="1:6">
      <c r="A11" s="17">
        <v>5</v>
      </c>
      <c r="B11" s="49" t="s">
        <v>65</v>
      </c>
      <c r="C11" s="48" t="s">
        <v>65</v>
      </c>
      <c r="D11" s="121"/>
      <c r="E11" s="119" t="e">
        <f t="shared" si="1"/>
        <v>#VALUE!</v>
      </c>
      <c r="F11" s="120" t="e">
        <f t="shared" si="0"/>
        <v>#VALUE!</v>
      </c>
    </row>
    <row r="12" spans="1:6">
      <c r="A12" s="17">
        <v>6</v>
      </c>
      <c r="B12" s="49" t="s">
        <v>65</v>
      </c>
      <c r="C12" s="48" t="s">
        <v>65</v>
      </c>
      <c r="D12" s="121"/>
      <c r="E12" s="119" t="e">
        <f t="shared" si="1"/>
        <v>#VALUE!</v>
      </c>
      <c r="F12" s="120" t="e">
        <f t="shared" si="0"/>
        <v>#VALUE!</v>
      </c>
    </row>
    <row r="13" spans="1:6">
      <c r="A13" s="17">
        <v>7</v>
      </c>
      <c r="B13" s="49" t="s">
        <v>65</v>
      </c>
      <c r="C13" s="48" t="s">
        <v>65</v>
      </c>
      <c r="D13" s="121"/>
      <c r="E13" s="119" t="e">
        <f t="shared" si="1"/>
        <v>#VALUE!</v>
      </c>
      <c r="F13" s="120" t="e">
        <f t="shared" si="0"/>
        <v>#VALUE!</v>
      </c>
    </row>
    <row r="14" spans="1:6">
      <c r="A14" s="17">
        <v>8</v>
      </c>
      <c r="B14" s="49" t="s">
        <v>65</v>
      </c>
      <c r="C14" s="48" t="s">
        <v>65</v>
      </c>
      <c r="D14" s="121"/>
      <c r="E14" s="119" t="e">
        <f t="shared" si="1"/>
        <v>#VALUE!</v>
      </c>
      <c r="F14" s="120" t="e">
        <f t="shared" si="0"/>
        <v>#VALUE!</v>
      </c>
    </row>
    <row r="15" spans="1:6">
      <c r="A15" s="17">
        <v>9</v>
      </c>
      <c r="B15" s="49" t="s">
        <v>65</v>
      </c>
      <c r="C15" s="48" t="s">
        <v>65</v>
      </c>
      <c r="D15" s="121"/>
      <c r="E15" s="119" t="e">
        <f t="shared" si="1"/>
        <v>#VALUE!</v>
      </c>
      <c r="F15" s="120" t="e">
        <f t="shared" si="0"/>
        <v>#VALUE!</v>
      </c>
    </row>
    <row r="16" spans="1:6">
      <c r="A16" s="17">
        <v>10</v>
      </c>
      <c r="B16" s="49" t="s">
        <v>65</v>
      </c>
      <c r="C16" s="48" t="s">
        <v>65</v>
      </c>
      <c r="D16" s="121"/>
      <c r="E16" s="119" t="e">
        <f t="shared" si="1"/>
        <v>#VALUE!</v>
      </c>
      <c r="F16" s="120" t="e">
        <f t="shared" si="0"/>
        <v>#VALUE!</v>
      </c>
    </row>
    <row r="17" spans="1:6">
      <c r="A17" s="17">
        <v>11</v>
      </c>
      <c r="B17" s="49" t="s">
        <v>65</v>
      </c>
      <c r="C17" s="48" t="s">
        <v>65</v>
      </c>
      <c r="D17" s="121"/>
      <c r="E17" s="119" t="e">
        <f t="shared" si="1"/>
        <v>#VALUE!</v>
      </c>
      <c r="F17" s="120" t="e">
        <f t="shared" si="0"/>
        <v>#VALUE!</v>
      </c>
    </row>
    <row r="18" spans="1:6">
      <c r="A18" s="17">
        <v>13</v>
      </c>
      <c r="B18" s="49" t="s">
        <v>65</v>
      </c>
      <c r="C18" s="48" t="s">
        <v>65</v>
      </c>
      <c r="D18" s="121"/>
      <c r="E18" s="119" t="e">
        <f t="shared" si="1"/>
        <v>#VALUE!</v>
      </c>
      <c r="F18" s="120" t="e">
        <f t="shared" si="0"/>
        <v>#VALUE!</v>
      </c>
    </row>
    <row r="19" spans="1:6">
      <c r="A19" s="17">
        <v>14</v>
      </c>
      <c r="B19" s="49" t="s">
        <v>65</v>
      </c>
      <c r="C19" s="48" t="s">
        <v>65</v>
      </c>
      <c r="D19" s="121"/>
      <c r="E19" s="119" t="e">
        <f t="shared" si="1"/>
        <v>#VALUE!</v>
      </c>
      <c r="F19" s="120" t="e">
        <f t="shared" si="0"/>
        <v>#VALUE!</v>
      </c>
    </row>
    <row r="20" spans="1:6">
      <c r="A20" s="17">
        <v>15</v>
      </c>
      <c r="B20" s="49" t="s">
        <v>65</v>
      </c>
      <c r="C20" s="48" t="s">
        <v>65</v>
      </c>
      <c r="D20" s="121"/>
      <c r="E20" s="119" t="e">
        <f t="shared" si="1"/>
        <v>#VALUE!</v>
      </c>
      <c r="F20" s="120" t="e">
        <f t="shared" si="0"/>
        <v>#VALUE!</v>
      </c>
    </row>
    <row r="21" spans="1:6">
      <c r="A21" s="17">
        <v>16</v>
      </c>
      <c r="B21" s="49" t="s">
        <v>65</v>
      </c>
      <c r="C21" s="48" t="s">
        <v>65</v>
      </c>
      <c r="D21" s="121"/>
      <c r="E21" s="119" t="e">
        <f t="shared" si="1"/>
        <v>#VALUE!</v>
      </c>
      <c r="F21" s="120" t="e">
        <f t="shared" si="0"/>
        <v>#VALUE!</v>
      </c>
    </row>
    <row r="22" spans="1:6">
      <c r="A22" s="17">
        <v>17</v>
      </c>
      <c r="B22" s="49" t="s">
        <v>65</v>
      </c>
      <c r="C22" s="48" t="s">
        <v>65</v>
      </c>
      <c r="D22" s="121"/>
      <c r="E22" s="119" t="e">
        <f t="shared" si="1"/>
        <v>#VALUE!</v>
      </c>
      <c r="F22" s="120" t="e">
        <f t="shared" si="0"/>
        <v>#VALUE!</v>
      </c>
    </row>
    <row r="23" spans="1:6">
      <c r="A23" s="17">
        <v>18</v>
      </c>
      <c r="B23" s="49" t="s">
        <v>65</v>
      </c>
      <c r="C23" s="48" t="s">
        <v>65</v>
      </c>
      <c r="D23" s="121"/>
      <c r="E23" s="119" t="e">
        <f t="shared" si="1"/>
        <v>#VALUE!</v>
      </c>
      <c r="F23" s="120" t="e">
        <f t="shared" si="0"/>
        <v>#VALUE!</v>
      </c>
    </row>
    <row r="24" spans="1:6">
      <c r="A24" s="17">
        <v>19</v>
      </c>
      <c r="B24" s="49" t="s">
        <v>65</v>
      </c>
      <c r="C24" s="48" t="s">
        <v>65</v>
      </c>
      <c r="D24" s="121"/>
      <c r="E24" s="119" t="e">
        <f t="shared" si="1"/>
        <v>#VALUE!</v>
      </c>
      <c r="F24" s="120" t="e">
        <f t="shared" si="0"/>
        <v>#VALUE!</v>
      </c>
    </row>
    <row r="25" spans="1:6">
      <c r="A25" s="17">
        <v>20</v>
      </c>
      <c r="B25" s="49" t="s">
        <v>65</v>
      </c>
      <c r="C25" s="48" t="s">
        <v>65</v>
      </c>
      <c r="D25" s="121"/>
      <c r="E25" s="119" t="e">
        <f t="shared" si="1"/>
        <v>#VALUE!</v>
      </c>
      <c r="F25" s="120" t="e">
        <f t="shared" si="0"/>
        <v>#VALUE!</v>
      </c>
    </row>
    <row r="26" spans="1:6">
      <c r="A26" s="17"/>
      <c r="B26" s="49"/>
      <c r="C26" s="48"/>
      <c r="D26" s="121"/>
      <c r="E26" s="119"/>
      <c r="F26" s="119"/>
    </row>
  </sheetData>
  <pageMargins left="0.7" right="0.7" top="0.75" bottom="0.75" header="0.3" footer="0.3"/>
  <pageSetup paperSize="9" orientation="portrait" r:id="rId1"/>
  <headerFooter>
    <oddHeader>&amp;C8. Økologiprocent</oddHeader>
    <oddFooter>Side &amp;P af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13</vt:i4>
      </vt:variant>
    </vt:vector>
  </HeadingPairs>
  <TitlesOfParts>
    <vt:vector size="13" baseType="lpstr">
      <vt:lpstr>A. Virksomhedsdata</vt:lpstr>
      <vt:lpstr>B. Kriterier</vt:lpstr>
      <vt:lpstr>C. Ansøgning</vt:lpstr>
      <vt:lpstr>D. Introduktion</vt:lpstr>
      <vt:lpstr>1.2 Miljøprocedure</vt:lpstr>
      <vt:lpstr>4.Vandforbrug</vt:lpstr>
      <vt:lpstr>5.6 Rengøring</vt:lpstr>
      <vt:lpstr>6.1 Affaldsplan</vt:lpstr>
      <vt:lpstr>8.1 Økologiprocent</vt:lpstr>
      <vt:lpstr>8.13 Madspildsprocedure</vt:lpstr>
      <vt:lpstr>9.2 Samarbejdsaftale</vt:lpstr>
      <vt:lpstr>12.1 Grøn indkøbspolitik </vt:lpstr>
      <vt:lpstr>Ark2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Mikal Holt Jensen</dc:creator>
  <cp:lastModifiedBy>Mikal Holt Jensen</cp:lastModifiedBy>
  <cp:lastPrinted>2015-10-23T13:18:11Z</cp:lastPrinted>
  <dcterms:created xsi:type="dcterms:W3CDTF">2011-09-26T07:33:02Z</dcterms:created>
  <dcterms:modified xsi:type="dcterms:W3CDTF">2022-10-27T19:06:35Z</dcterms:modified>
</cp:coreProperties>
</file>